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Volumes/PUBLIC/"/>
    </mc:Choice>
  </mc:AlternateContent>
  <bookViews>
    <workbookView xWindow="0" yWindow="460" windowWidth="22980" windowHeight="9280" firstSheet="1" activeTab="1"/>
  </bookViews>
  <sheets>
    <sheet name="Taul1" sheetId="1" state="hidden" r:id="rId1"/>
    <sheet name="I-alue" sheetId="2" r:id="rId2"/>
    <sheet name="II-alue" sheetId="3" r:id="rId3"/>
    <sheet name="III-alue" sheetId="4" r:id="rId4"/>
    <sheet name="IV-alue" sheetId="5" r:id="rId5"/>
    <sheet name="V-alue" sheetId="6" r:id="rId6"/>
    <sheet name="Piiri " sheetId="8" r:id="rId7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6" l="1"/>
  <c r="G12" i="5"/>
  <c r="G4" i="5"/>
  <c r="G27" i="8"/>
  <c r="G4" i="3"/>
  <c r="G20" i="3"/>
  <c r="G5" i="3"/>
  <c r="G12" i="4"/>
  <c r="G4" i="4"/>
  <c r="G19" i="5"/>
  <c r="G3" i="5"/>
  <c r="G4" i="6"/>
  <c r="G3" i="4"/>
  <c r="G13" i="3"/>
  <c r="G5" i="2"/>
  <c r="G4" i="2"/>
  <c r="G13" i="2"/>
  <c r="F4" i="2"/>
  <c r="F5" i="2"/>
  <c r="F13" i="2"/>
  <c r="F4" i="3"/>
  <c r="F5" i="3"/>
  <c r="F13" i="3"/>
  <c r="F20" i="3"/>
  <c r="F3" i="4"/>
  <c r="F12" i="4"/>
  <c r="F3" i="6"/>
  <c r="F3" i="5"/>
  <c r="F4" i="5"/>
  <c r="F12" i="5"/>
  <c r="F19" i="5"/>
  <c r="F4" i="6"/>
  <c r="F13" i="6"/>
  <c r="E4" i="6"/>
  <c r="E13" i="6"/>
  <c r="E5" i="3"/>
  <c r="E13" i="3"/>
  <c r="E20" i="3"/>
  <c r="E12" i="4"/>
  <c r="E4" i="4"/>
  <c r="F4" i="4"/>
  <c r="E19" i="5"/>
  <c r="E12" i="5"/>
  <c r="E4" i="5"/>
  <c r="E5" i="2"/>
  <c r="E13" i="2"/>
  <c r="D38" i="1"/>
  <c r="D30" i="1"/>
  <c r="D27" i="1"/>
  <c r="H27" i="1"/>
  <c r="G27" i="1"/>
  <c r="F27" i="1"/>
  <c r="E27" i="1"/>
  <c r="B27" i="1"/>
  <c r="I27" i="1"/>
  <c r="G3" i="6"/>
</calcChain>
</file>

<file path=xl/sharedStrings.xml><?xml version="1.0" encoding="utf-8"?>
<sst xmlns="http://schemas.openxmlformats.org/spreadsheetml/2006/main" count="559" uniqueCount="373">
  <si>
    <t>G-piirin kunnat</t>
  </si>
  <si>
    <t>asukkaita</t>
  </si>
  <si>
    <t>klubeja</t>
  </si>
  <si>
    <t>Jyväskylä</t>
  </si>
  <si>
    <t>Keuruu</t>
  </si>
  <si>
    <t>Äänekoski</t>
  </si>
  <si>
    <t>Viitasaari</t>
  </si>
  <si>
    <t>Pihtipudas</t>
  </si>
  <si>
    <t>Laukaa</t>
  </si>
  <si>
    <t>Saarijärvi</t>
  </si>
  <si>
    <t>Mänttä-Vilppula</t>
  </si>
  <si>
    <t>Jämsä</t>
  </si>
  <si>
    <t>Muurame</t>
  </si>
  <si>
    <t>Luhanka</t>
  </si>
  <si>
    <t>Joutsa</t>
  </si>
  <si>
    <t>Sysmä</t>
  </si>
  <si>
    <t>Hartola</t>
  </si>
  <si>
    <t>Hankasalmi</t>
  </si>
  <si>
    <t>Toivakka</t>
  </si>
  <si>
    <t>Konnevesi</t>
  </si>
  <si>
    <t>Kivijärvi</t>
  </si>
  <si>
    <t>Kyyjärvi</t>
  </si>
  <si>
    <t>Kannonkoski</t>
  </si>
  <si>
    <t>Uurainen</t>
  </si>
  <si>
    <t>Yhteensä</t>
  </si>
  <si>
    <t>Multia</t>
  </si>
  <si>
    <t>Petäjävesi</t>
  </si>
  <si>
    <t>Karsttula</t>
  </si>
  <si>
    <t>Kinnula</t>
  </si>
  <si>
    <t xml:space="preserve"> I Alue</t>
  </si>
  <si>
    <t>II alue</t>
  </si>
  <si>
    <t>III alue</t>
  </si>
  <si>
    <t>IV alue</t>
  </si>
  <si>
    <t>V alue</t>
  </si>
  <si>
    <t xml:space="preserve"> </t>
  </si>
  <si>
    <t>1 Lohko</t>
  </si>
  <si>
    <t>Joutsa/Jousa</t>
  </si>
  <si>
    <t>2 Lohko</t>
  </si>
  <si>
    <t>Laukaa/Sara</t>
  </si>
  <si>
    <t>Lievestuore</t>
  </si>
  <si>
    <t>Jäseniä</t>
  </si>
  <si>
    <t>SULKA VASTAAVA</t>
  </si>
  <si>
    <t>Tavoite</t>
  </si>
  <si>
    <t>Joutsa/jousa</t>
  </si>
  <si>
    <t>Jyväskylä/Aino</t>
  </si>
  <si>
    <t>Jyväskylä/Cygnaeus</t>
  </si>
  <si>
    <t>Jyväskylä/Harju</t>
  </si>
  <si>
    <t>Korpilahti</t>
  </si>
  <si>
    <t>Jyväskylä/Jyvä</t>
  </si>
  <si>
    <t>Jyväskylä/Jyvässeutu</t>
  </si>
  <si>
    <t>Jyväskylä/Kuokkala</t>
  </si>
  <si>
    <t>Palokka</t>
  </si>
  <si>
    <t>Palokka/Wilma</t>
  </si>
  <si>
    <t>Jyväskylä/Lohikoski</t>
  </si>
  <si>
    <t>Jyväskylä/Metso</t>
  </si>
  <si>
    <t>Jyväskylä/Viitaniemi</t>
  </si>
  <si>
    <t>Jyväskylä/Äijäla</t>
  </si>
  <si>
    <t>Vaajakoski</t>
  </si>
  <si>
    <t>Vaajakoski/Ewe</t>
  </si>
  <si>
    <t>Jämsä/Himos</t>
  </si>
  <si>
    <t>Jämsä Lyylit</t>
  </si>
  <si>
    <t>Jämsänseutu</t>
  </si>
  <si>
    <t>Kuorevesi</t>
  </si>
  <si>
    <t>Mänttä</t>
  </si>
  <si>
    <t>Mänttä/Esteri</t>
  </si>
  <si>
    <t>Mänttä/Ilves</t>
  </si>
  <si>
    <t>Vilppula</t>
  </si>
  <si>
    <t>Vilppula/Koski</t>
  </si>
  <si>
    <t>Sulkavastaava</t>
  </si>
  <si>
    <t xml:space="preserve">Jäseniä </t>
  </si>
  <si>
    <t xml:space="preserve">Tavoite </t>
  </si>
  <si>
    <t>Haapamäki</t>
  </si>
  <si>
    <t>Keuruu/Karhunsoutajat</t>
  </si>
  <si>
    <t>Keuruu Lapinsalmi</t>
  </si>
  <si>
    <t>Pylkönmäki</t>
  </si>
  <si>
    <t>Saarijärvi/Kalmari</t>
  </si>
  <si>
    <t>Saarijärvi/Palvasalmi</t>
  </si>
  <si>
    <t>Suolahti</t>
  </si>
  <si>
    <t>Äänekoski/Helmi</t>
  </si>
  <si>
    <t>Äänekoski/Kotakennäs</t>
  </si>
  <si>
    <t>Karstula</t>
  </si>
  <si>
    <t>Karstula/Riutta</t>
  </si>
  <si>
    <t>Karstula/Sirkat</t>
  </si>
  <si>
    <t>Pihtipudas/Emmit</t>
  </si>
  <si>
    <t>Viitasaari/Karoliina</t>
  </si>
  <si>
    <t>Viitasaari/Porthan</t>
  </si>
  <si>
    <t>Riitta Lähdemäki</t>
  </si>
  <si>
    <t>Puhelin</t>
  </si>
  <si>
    <t>Sähköposti</t>
  </si>
  <si>
    <t xml:space="preserve">Puhelin </t>
  </si>
  <si>
    <t xml:space="preserve"> Sähköposti</t>
  </si>
  <si>
    <t>harri.lehtinen@pp.inet.fi</t>
  </si>
  <si>
    <t xml:space="preserve">Harri Lehtinen </t>
  </si>
  <si>
    <t>Kauko Palomäki</t>
  </si>
  <si>
    <t>Marko Murtomäki</t>
  </si>
  <si>
    <t>Markku Mäkelä</t>
  </si>
  <si>
    <t>markku.a.makela@gmail.com</t>
  </si>
  <si>
    <t>marko.murtomaki@piila.fi</t>
  </si>
  <si>
    <t>Ilkka Jokioja</t>
  </si>
  <si>
    <t>ilkka.jokioja@gmail.com</t>
  </si>
  <si>
    <t>Sumiainen</t>
  </si>
  <si>
    <t>Tarja Hakala-Koivusalo</t>
  </si>
  <si>
    <t>tarjah-k@pp.inet.fi</t>
  </si>
  <si>
    <t>Hannu Mantela</t>
  </si>
  <si>
    <t>hannu.mantela@jamsa.fi</t>
  </si>
  <si>
    <t>´050 4119289</t>
  </si>
  <si>
    <t>Veli Koskinen</t>
  </si>
  <si>
    <t>veli.koskinen@upm.com</t>
  </si>
  <si>
    <t>Pentti Toivola</t>
  </si>
  <si>
    <t>pentti.toivola@elisanet.fi</t>
  </si>
  <si>
    <t>´0500 635196</t>
  </si>
  <si>
    <t>Pekka Takala</t>
  </si>
  <si>
    <t>pekka.takala@joutsa.fi</t>
  </si>
  <si>
    <t>Ari Sarvikas</t>
  </si>
  <si>
    <t>ari.sarvikas@gmail.com</t>
  </si>
  <si>
    <t>Janne-Pekka Juutilainen</t>
  </si>
  <si>
    <t>Olavi Harju</t>
  </si>
  <si>
    <t>Jukka Varis</t>
  </si>
  <si>
    <t>jukka.varis@pp.inet.fi</t>
  </si>
  <si>
    <t>Ville Makkonen</t>
  </si>
  <si>
    <t>Elisa Hämäläinen</t>
  </si>
  <si>
    <t>elisa.hamalainen8@gmail.com</t>
  </si>
  <si>
    <t>tkt@sci.fi</t>
  </si>
  <si>
    <t>Helka Lohtander</t>
  </si>
  <si>
    <t>lohi5056@hotmail.com</t>
  </si>
  <si>
    <t>Harri Back</t>
  </si>
  <si>
    <t>Veli-Matti Rissanen</t>
  </si>
  <si>
    <t>vmrissanen@gmail.com</t>
  </si>
  <si>
    <t>Anne Turunen</t>
  </si>
  <si>
    <t>anne.turunen@uurainen.fi</t>
  </si>
  <si>
    <t>Pertti Koivunen</t>
  </si>
  <si>
    <t>pertti.koivunen1@gmail.com</t>
  </si>
  <si>
    <t>Jouko Räsänen</t>
  </si>
  <si>
    <t>joukorasa@gmail.com</t>
  </si>
  <si>
    <t>´044 5597300</t>
  </si>
  <si>
    <t>Jauri Haarla</t>
  </si>
  <si>
    <t>jauri.haarla@pp.inet.fi</t>
  </si>
  <si>
    <t>´040 5602632</t>
  </si>
  <si>
    <t>Ilkka Saarenpää</t>
  </si>
  <si>
    <t>ilkka.saarenpää@hotmail.com</t>
  </si>
  <si>
    <t>`050 5946701</t>
  </si>
  <si>
    <t>olavi.harju@lions.fi</t>
  </si>
  <si>
    <t>´050 5262598</t>
  </si>
  <si>
    <t>´040 7764550</t>
  </si>
  <si>
    <t>´040 5780154</t>
  </si>
  <si>
    <t>´050 3445827</t>
  </si>
  <si>
    <t>Mirja Kemiläinen</t>
  </si>
  <si>
    <t>mirja.kemilainen@gmail.co</t>
  </si>
  <si>
    <t>kauko.palomaki@gmail.com</t>
  </si>
  <si>
    <t>Heikki Näsi</t>
  </si>
  <si>
    <t>heikki.nasi@yoel.fi</t>
  </si>
  <si>
    <t>Jukka Markkanen</t>
  </si>
  <si>
    <t>pennimarkkanen@gmail.com</t>
  </si>
  <si>
    <t>Tapio Mäkinen</t>
  </si>
  <si>
    <t>Jussi Miettinen</t>
  </si>
  <si>
    <t>jussi.miettinen@laukaa-konnevesi.fi</t>
  </si>
  <si>
    <t>´040 5603795</t>
  </si>
  <si>
    <t>tapio.a.makinen@gmail.com</t>
  </si>
  <si>
    <t>Kari  Leskinen</t>
  </si>
  <si>
    <t>Markku Ikkala</t>
  </si>
  <si>
    <t>markku.ikkala@gmail.com</t>
  </si>
  <si>
    <t>harri.back@viitasaari.fi</t>
  </si>
  <si>
    <t>kleskinen@hotmail.com</t>
  </si>
  <si>
    <t>Mikko Hentinen</t>
  </si>
  <si>
    <t>Seppo Ylönen</t>
  </si>
  <si>
    <t>Juha Seppälä</t>
  </si>
  <si>
    <t>juhaseppala@suomi24.fi</t>
  </si>
  <si>
    <t>Sami Laakko</t>
  </si>
  <si>
    <t>mikko.hentinen@hentinen.com</t>
  </si>
  <si>
    <t>Tuomo Kääriäinen</t>
  </si>
  <si>
    <t>tuomo.kaariainen@keuruunkk.fi</t>
  </si>
  <si>
    <t>Aimo Pessinen</t>
  </si>
  <si>
    <t>aimo.pessinen@gmail.com</t>
  </si>
  <si>
    <t>Jouko Pekkanen</t>
  </si>
  <si>
    <t>mikko.puurunen@syotehuvilat.fi</t>
  </si>
  <si>
    <t>Mikko Puurunen</t>
  </si>
  <si>
    <t>Heikki Rautiainen</t>
  </si>
  <si>
    <t>heiraut@suomi24.fi</t>
  </si>
  <si>
    <t>Olli Linna</t>
  </si>
  <si>
    <t>Taisto Rinne</t>
  </si>
  <si>
    <t>Harri Leminen</t>
  </si>
  <si>
    <t>Marko Saaranen</t>
  </si>
  <si>
    <t>marko.saaranen@jao.fi</t>
  </si>
  <si>
    <t>taisto.rinne@pp.inet.fi</t>
  </si>
  <si>
    <t>´040 8693691</t>
  </si>
  <si>
    <t>Jouko Laine</t>
  </si>
  <si>
    <t>Jouko Ruuska</t>
  </si>
  <si>
    <t>jouko.ruuska@kannonkoski.org</t>
  </si>
  <si>
    <t>´040 746 0783</t>
  </si>
  <si>
    <t>´0400 956763</t>
  </si>
  <si>
    <t>´040 7478744</t>
  </si>
  <si>
    <t>seppovj.ylonen@pp.inet.fi</t>
  </si>
  <si>
    <t>olli.linna@hotmail.com</t>
  </si>
  <si>
    <t>´0400 212 363</t>
  </si>
  <si>
    <t>jouko_laine@hotmail.fi</t>
  </si>
  <si>
    <t>´040 301 6231</t>
  </si>
  <si>
    <t>Jarmo Vainikainen</t>
  </si>
  <si>
    <t>jarmo.vainikainen@jamertek.fi</t>
  </si>
  <si>
    <t>´0400 814 013</t>
  </si>
  <si>
    <t>Hannele Törmä</t>
  </si>
  <si>
    <t>Johannes Verasdonck</t>
  </si>
  <si>
    <t>verasdonck@gmail.com</t>
  </si>
  <si>
    <t xml:space="preserve">IV-alue  </t>
  </si>
  <si>
    <t>Suklkavastaava</t>
  </si>
  <si>
    <t xml:space="preserve">V alue   </t>
  </si>
  <si>
    <t xml:space="preserve">I-alue  </t>
  </si>
  <si>
    <t>III Alue</t>
  </si>
  <si>
    <t>II Alue</t>
  </si>
  <si>
    <t>vamakkonen@gmail.com</t>
  </si>
  <si>
    <t>Ari Mynttinen</t>
  </si>
  <si>
    <t>ari.mynttinen@mynttinenoy.fi</t>
  </si>
  <si>
    <t>Marjukka Pamilo</t>
  </si>
  <si>
    <t>marjukka.pamilo@kolumbus.fi</t>
  </si>
  <si>
    <t>j-p.juutilainen@phnet.fi</t>
  </si>
  <si>
    <t>Kai Stellberg</t>
  </si>
  <si>
    <t>kai.stellberg@gmail.com</t>
  </si>
  <si>
    <t>jouko@jjenergia.fi</t>
  </si>
  <si>
    <t>´0400 512153</t>
  </si>
  <si>
    <t>´0400 677388</t>
  </si>
  <si>
    <t>´0400 644126</t>
  </si>
  <si>
    <t>´050 3542590</t>
  </si>
  <si>
    <t>´040 7639112</t>
  </si>
  <si>
    <t>´0400 344445</t>
  </si>
  <si>
    <t>´044 5880880</t>
  </si>
  <si>
    <t>´050 5542960</t>
  </si>
  <si>
    <t>´040 5072808</t>
  </si>
  <si>
    <t>´014 772181</t>
  </si>
  <si>
    <t>´040 5929278</t>
  </si>
  <si>
    <t>´050 5696578</t>
  </si>
  <si>
    <t>´050 3473311</t>
  </si>
  <si>
    <t>´040 5831522</t>
  </si>
  <si>
    <t>´0400 343410</t>
  </si>
  <si>
    <t>´040 4118387</t>
  </si>
  <si>
    <t>´0400 547427</t>
  </si>
  <si>
    <t>´14 461051</t>
  </si>
  <si>
    <t>´040 8546266</t>
  </si>
  <si>
    <t>´040 7670178</t>
  </si>
  <si>
    <t>´040 5589574</t>
  </si>
  <si>
    <t>´040 3416374</t>
  </si>
  <si>
    <t>´0400 681851</t>
  </si>
  <si>
    <t>´0400 343172</t>
  </si>
  <si>
    <t>´0440 471124</t>
  </si>
  <si>
    <t>´050 5587515</t>
  </si>
  <si>
    <t>´040 5821231</t>
  </si>
  <si>
    <t>´0400 308387</t>
  </si>
  <si>
    <t>´050 3506843</t>
  </si>
  <si>
    <t>´040 7226752</t>
  </si>
  <si>
    <t>´045 3129999</t>
  </si>
  <si>
    <t>´0500 381980</t>
  </si>
  <si>
    <t>´050 4673681</t>
  </si>
  <si>
    <t>Petri Timperi</t>
  </si>
  <si>
    <t>petri.timperi@iki.fi</t>
  </si>
  <si>
    <t>´040 8041580</t>
  </si>
  <si>
    <t>Pauli Viitala</t>
  </si>
  <si>
    <t>´0400 642824</t>
  </si>
  <si>
    <t>pauliviitala9@gmail.com</t>
  </si>
  <si>
    <t>Hannu Haapamaa</t>
  </si>
  <si>
    <t>hannu.haapamaa@gmail.com</t>
  </si>
  <si>
    <t>´050 3367 459</t>
  </si>
  <si>
    <t>Jyrki Loukola</t>
  </si>
  <si>
    <t>jyrki.loukola@gmail.com</t>
  </si>
  <si>
    <t>Samuli Mikkola</t>
  </si>
  <si>
    <t>samuli.mikkola@jkl.fi</t>
  </si>
  <si>
    <t>rlahdemaki@hotmail.com</t>
  </si>
  <si>
    <t>Merja Leppämäki</t>
  </si>
  <si>
    <t>merja.leppamaki@gmail.com</t>
  </si>
  <si>
    <t>Asukkaita 7.3.2015</t>
  </si>
  <si>
    <t>´050 4089724</t>
  </si>
  <si>
    <t>´040 8693464</t>
  </si>
  <si>
    <t>Tot. €</t>
  </si>
  <si>
    <t>Tot %</t>
  </si>
  <si>
    <t>Esa Pajunen</t>
  </si>
  <si>
    <t>esa.pajunen@wallstreet.fi</t>
  </si>
  <si>
    <t>´050 3140672</t>
  </si>
  <si>
    <t>Tot. %</t>
  </si>
  <si>
    <t>APJ Markku Palander</t>
  </si>
  <si>
    <t>markku.palander@lions.fi</t>
  </si>
  <si>
    <t>50 4921474</t>
  </si>
  <si>
    <t>1-Lohko Petri Liukkonen</t>
  </si>
  <si>
    <t>petri.liukkonen@lions.fi</t>
  </si>
  <si>
    <t>045 1250325</t>
  </si>
  <si>
    <t>2-Lohko Taisto Kotila</t>
  </si>
  <si>
    <t>taisto kotila@lions.fi</t>
  </si>
  <si>
    <t>0400 501399</t>
  </si>
  <si>
    <t>APJ Veikko Partanen</t>
  </si>
  <si>
    <t>veikko.partanen@lions.fi</t>
  </si>
  <si>
    <t>0500 648359</t>
  </si>
  <si>
    <t>1-LohkoKari Kouhia</t>
  </si>
  <si>
    <t>kari.kouhia@lions.fi</t>
  </si>
  <si>
    <t>040 5553110</t>
  </si>
  <si>
    <t>2-Lohko Mikko Kauranen</t>
  </si>
  <si>
    <t>mikko.kauranen@lions.fi</t>
  </si>
  <si>
    <t>040 5314747</t>
  </si>
  <si>
    <t>3-Lohko Helvi Stolt</t>
  </si>
  <si>
    <t>helvi.stolt@lions.fi</t>
  </si>
  <si>
    <t>040 5323100</t>
  </si>
  <si>
    <t>III- alue  Juha Nokelainen</t>
  </si>
  <si>
    <t>juha.nokelainen@lions.fi</t>
  </si>
  <si>
    <t>050 3515394</t>
  </si>
  <si>
    <t>1-Lohko  Pekka Laaksonen</t>
  </si>
  <si>
    <t>pekka.laaksonen@lions.fi</t>
  </si>
  <si>
    <t>040 5040696</t>
  </si>
  <si>
    <t>2-Lohko Kalle Norto</t>
  </si>
  <si>
    <t>kalle.norto@lions.fi</t>
  </si>
  <si>
    <t>040 8693787</t>
  </si>
  <si>
    <t>APJ Jyrki Toljander</t>
  </si>
  <si>
    <t>jyrki.toljander</t>
  </si>
  <si>
    <t>0400 915529</t>
  </si>
  <si>
    <t>1. Lohko Ossi Väistö</t>
  </si>
  <si>
    <t>ossi.vaisto@lions.fi</t>
  </si>
  <si>
    <t>050 5987462</t>
  </si>
  <si>
    <t>2-Lohko Marko Kinnunen</t>
  </si>
  <si>
    <t>marko.kinnunen@lions.fi</t>
  </si>
  <si>
    <t>040 8308787</t>
  </si>
  <si>
    <t>3-Lohko Jouko Salonen</t>
  </si>
  <si>
    <t>jouko.salonen@lions.fi</t>
  </si>
  <si>
    <t>0400 570157</t>
  </si>
  <si>
    <t>APJ Aki Tolkki</t>
  </si>
  <si>
    <t>aki.tolkki@lions.fi</t>
  </si>
  <si>
    <t>040 5324416</t>
  </si>
  <si>
    <t>terttu.mottonen@lions.fi</t>
  </si>
  <si>
    <t>040 7444021</t>
  </si>
  <si>
    <t>2-Lohko Hanna Paananen</t>
  </si>
  <si>
    <t>hanna.paananen@lions.fi</t>
  </si>
  <si>
    <t>050 5538449</t>
  </si>
  <si>
    <t>Mikko Kauranen</t>
  </si>
  <si>
    <t>040 7581040</t>
  </si>
  <si>
    <t>harri.leminen1@gmail.com</t>
  </si>
  <si>
    <t>Minna Palovaara</t>
  </si>
  <si>
    <t>minnapalovaara@yahoo.com</t>
  </si>
  <si>
    <t>´040 7336858</t>
  </si>
  <si>
    <t>1-Lohko Terttu Möttönen</t>
  </si>
  <si>
    <t>Heikki Helasterä</t>
  </si>
  <si>
    <t>heikkihelastera@gmail.com</t>
  </si>
  <si>
    <t>0400 314155</t>
  </si>
  <si>
    <t>Maria Petsalo</t>
  </si>
  <si>
    <t>0407064518</t>
  </si>
  <si>
    <t>Tarja Parta</t>
  </si>
  <si>
    <t>tarja.parta@gmail.com</t>
  </si>
  <si>
    <t>Tapio Karsio</t>
  </si>
  <si>
    <t>tapio.karsio@gmail.com</t>
  </si>
  <si>
    <t>Ilkka Salonen</t>
  </si>
  <si>
    <t>ilkka.salonen@lions.fi</t>
  </si>
  <si>
    <t>044 4062080</t>
  </si>
  <si>
    <t>Piiri</t>
  </si>
  <si>
    <t>050 4921474</t>
  </si>
  <si>
    <t>taisto.kotila@lions.fi</t>
  </si>
  <si>
    <t>APJ  Markku Palander</t>
  </si>
  <si>
    <t>LPJ  Petri Liukkonen</t>
  </si>
  <si>
    <t>LPJ  Taisto Kotila</t>
  </si>
  <si>
    <t>LPJ  Kari Kouhia</t>
  </si>
  <si>
    <t>LPJ  Mikko Kauranen</t>
  </si>
  <si>
    <t>LPJ Helvi Stolt</t>
  </si>
  <si>
    <t>III - alue</t>
  </si>
  <si>
    <t xml:space="preserve">I - alue  </t>
  </si>
  <si>
    <t>1 - lohko</t>
  </si>
  <si>
    <t>2 - lohko</t>
  </si>
  <si>
    <t>II - alue</t>
  </si>
  <si>
    <t>3 - lohko</t>
  </si>
  <si>
    <t>APJ Juha Nokelainen</t>
  </si>
  <si>
    <t>LPJ Pekka Laaksonen</t>
  </si>
  <si>
    <t>LPJ Kalle Norto</t>
  </si>
  <si>
    <t>IV - alue</t>
  </si>
  <si>
    <t>jyrki.toljander@lions.fi</t>
  </si>
  <si>
    <t>V - alue</t>
  </si>
  <si>
    <t>LPJ Ossi Väistö</t>
  </si>
  <si>
    <t>LPJ Marko Kinnunen</t>
  </si>
  <si>
    <t>LPJ Jouko Salonen</t>
  </si>
  <si>
    <t>LPJ Terttu Möttönen</t>
  </si>
  <si>
    <t>LPJ Hanna Paananen</t>
  </si>
  <si>
    <t>Piiri Yhteensä</t>
  </si>
  <si>
    <t xml:space="preserve">Piiri  </t>
  </si>
  <si>
    <t>sami@taidetarvike.fi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</si>
</sst>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/>
    <xf numFmtId="14" fontId="4" fillId="0" borderId="0" xfId="0" applyNumberFormat="1" applyFont="1"/>
    <xf numFmtId="14" fontId="2" fillId="0" borderId="0" xfId="0" applyNumberFormat="1" applyFont="1"/>
    <xf numFmtId="0" fontId="6" fillId="0" borderId="0" xfId="0" applyFont="1"/>
    <xf numFmtId="0" fontId="7" fillId="0" borderId="0" xfId="1" applyFont="1"/>
    <xf numFmtId="3" fontId="6" fillId="0" borderId="0" xfId="0" applyNumberFormat="1" applyFont="1"/>
    <xf numFmtId="0" fontId="4" fillId="0" borderId="0" xfId="0" applyFont="1" applyAlignment="1">
      <alignment horizontal="right"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8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/>
    <xf numFmtId="49" fontId="6" fillId="0" borderId="0" xfId="0" applyNumberFormat="1" applyFont="1"/>
    <xf numFmtId="49" fontId="0" fillId="0" borderId="0" xfId="0" applyNumberFormat="1"/>
    <xf numFmtId="0" fontId="6" fillId="2" borderId="0" xfId="0" applyFont="1" applyFill="1"/>
    <xf numFmtId="1" fontId="4" fillId="0" borderId="0" xfId="0" applyNumberFormat="1" applyFont="1"/>
    <xf numFmtId="14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6" fillId="3" borderId="0" xfId="0" applyFont="1" applyFill="1"/>
    <xf numFmtId="0" fontId="7" fillId="3" borderId="0" xfId="1" applyFont="1" applyFill="1"/>
    <xf numFmtId="49" fontId="6" fillId="3" borderId="0" xfId="0" applyNumberFormat="1" applyFont="1" applyFill="1"/>
    <xf numFmtId="0" fontId="0" fillId="3" borderId="0" xfId="0" applyFill="1"/>
    <xf numFmtId="1" fontId="6" fillId="0" borderId="0" xfId="0" applyNumberFormat="1" applyFont="1"/>
    <xf numFmtId="0" fontId="6" fillId="4" borderId="0" xfId="0" applyFont="1" applyFill="1"/>
    <xf numFmtId="0" fontId="6" fillId="0" borderId="0" xfId="0" applyFont="1" applyFill="1"/>
    <xf numFmtId="0" fontId="0" fillId="4" borderId="0" xfId="0" applyFill="1"/>
    <xf numFmtId="0" fontId="0" fillId="2" borderId="0" xfId="0" applyFill="1"/>
    <xf numFmtId="0" fontId="0" fillId="5" borderId="0" xfId="0" applyFill="1"/>
    <xf numFmtId="0" fontId="6" fillId="5" borderId="0" xfId="0" applyFont="1" applyFill="1"/>
    <xf numFmtId="0" fontId="5" fillId="5" borderId="0" xfId="1" applyFill="1"/>
    <xf numFmtId="3" fontId="4" fillId="0" borderId="0" xfId="0" applyNumberFormat="1" applyFont="1"/>
    <xf numFmtId="0" fontId="4" fillId="0" borderId="0" xfId="0" applyFont="1" applyFill="1"/>
    <xf numFmtId="0" fontId="4" fillId="5" borderId="0" xfId="0" applyFont="1" applyFill="1"/>
    <xf numFmtId="49" fontId="4" fillId="5" borderId="0" xfId="0" applyNumberFormat="1" applyFont="1" applyFill="1"/>
    <xf numFmtId="0" fontId="2" fillId="5" borderId="0" xfId="0" applyFont="1" applyFill="1"/>
    <xf numFmtId="0" fontId="9" fillId="0" borderId="0" xfId="0" applyFont="1"/>
    <xf numFmtId="0" fontId="10" fillId="0" borderId="0" xfId="0" applyFont="1"/>
    <xf numFmtId="49" fontId="10" fillId="0" borderId="0" xfId="0" applyNumberFormat="1" applyFont="1"/>
  </cellXfs>
  <cellStyles count="2">
    <cellStyle name="Hyperlinkki" xfId="1" builtinId="8"/>
    <cellStyle name="Norm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verasdonck@gmail.com" TargetMode="External"/><Relationship Id="rId12" Type="http://schemas.openxmlformats.org/officeDocument/2006/relationships/hyperlink" Target="mailto:markku.palander@lions.fi" TargetMode="External"/><Relationship Id="rId13" Type="http://schemas.openxmlformats.org/officeDocument/2006/relationships/hyperlink" Target="mailto:kari.hokkanen@lions.fi" TargetMode="External"/><Relationship Id="rId14" Type="http://schemas.openxmlformats.org/officeDocument/2006/relationships/printerSettings" Target="../printerSettings/printerSettings2.bin"/><Relationship Id="rId1" Type="http://schemas.openxmlformats.org/officeDocument/2006/relationships/hyperlink" Target="mailto:markku.a.makela@gmail.com" TargetMode="External"/><Relationship Id="rId2" Type="http://schemas.openxmlformats.org/officeDocument/2006/relationships/hyperlink" Target="mailto:veli.koskinen@upm.com" TargetMode="External"/><Relationship Id="rId3" Type="http://schemas.openxmlformats.org/officeDocument/2006/relationships/hyperlink" Target="mailto:pekka.takala@joutsa.fi" TargetMode="External"/><Relationship Id="rId4" Type="http://schemas.openxmlformats.org/officeDocument/2006/relationships/hyperlink" Target="mailto:vmrissanen@gmail.com" TargetMode="External"/><Relationship Id="rId5" Type="http://schemas.openxmlformats.org/officeDocument/2006/relationships/hyperlink" Target="mailto:j-p.juutilainen@phnet.fi" TargetMode="External"/><Relationship Id="rId6" Type="http://schemas.openxmlformats.org/officeDocument/2006/relationships/hyperlink" Target="mailto:jussi.miettinen@laukaa-konnevesi.fi" TargetMode="External"/><Relationship Id="rId7" Type="http://schemas.openxmlformats.org/officeDocument/2006/relationships/hyperlink" Target="mailto:kleskinen@hotmail.com" TargetMode="External"/><Relationship Id="rId8" Type="http://schemas.openxmlformats.org/officeDocument/2006/relationships/hyperlink" Target="mailto:mikko.hentinen@hentinen.com" TargetMode="External"/><Relationship Id="rId9" Type="http://schemas.openxmlformats.org/officeDocument/2006/relationships/hyperlink" Target="mailto:petri.liukkonen@lions.fi" TargetMode="External"/><Relationship Id="rId10" Type="http://schemas.openxmlformats.org/officeDocument/2006/relationships/hyperlink" Target="mailto:seppovj.ylonen@pp.inet.fi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ari.mynttinen@mynttinenoy.fi" TargetMode="External"/><Relationship Id="rId20" Type="http://schemas.openxmlformats.org/officeDocument/2006/relationships/hyperlink" Target="mailto:mikko.kauranen@lions.fi" TargetMode="External"/><Relationship Id="rId21" Type="http://schemas.openxmlformats.org/officeDocument/2006/relationships/hyperlink" Target="mailto:minnapalovaara@yahoo.com" TargetMode="External"/><Relationship Id="rId22" Type="http://schemas.openxmlformats.org/officeDocument/2006/relationships/printerSettings" Target="../printerSettings/printerSettings3.bin"/><Relationship Id="rId10" Type="http://schemas.openxmlformats.org/officeDocument/2006/relationships/hyperlink" Target="mailto:marjukka.pamilo@kolumbus.fi" TargetMode="External"/><Relationship Id="rId11" Type="http://schemas.openxmlformats.org/officeDocument/2006/relationships/hyperlink" Target="mailto:pauliviitala9@gmail.com" TargetMode="External"/><Relationship Id="rId12" Type="http://schemas.openxmlformats.org/officeDocument/2006/relationships/hyperlink" Target="mailto:petri.timperi@iki.fi" TargetMode="External"/><Relationship Id="rId13" Type="http://schemas.openxmlformats.org/officeDocument/2006/relationships/hyperlink" Target="mailto:hannu.haapamaa@gmail.com" TargetMode="External"/><Relationship Id="rId14" Type="http://schemas.openxmlformats.org/officeDocument/2006/relationships/hyperlink" Target="mailto:tapio.karsio@gmail.com" TargetMode="External"/><Relationship Id="rId15" Type="http://schemas.openxmlformats.org/officeDocument/2006/relationships/hyperlink" Target="mailto:jyrki.loukola@gmail.com" TargetMode="External"/><Relationship Id="rId16" Type="http://schemas.openxmlformats.org/officeDocument/2006/relationships/hyperlink" Target="mailto:samuli.mikkola@jkl.fi" TargetMode="External"/><Relationship Id="rId17" Type="http://schemas.openxmlformats.org/officeDocument/2006/relationships/hyperlink" Target="mailto:esa.pajunen@wallstreet.fi" TargetMode="External"/><Relationship Id="rId18" Type="http://schemas.openxmlformats.org/officeDocument/2006/relationships/hyperlink" Target="mailto:mikko.kauranen@lions.fi" TargetMode="External"/><Relationship Id="rId19" Type="http://schemas.openxmlformats.org/officeDocument/2006/relationships/hyperlink" Target="mailto:helvi.stolt@lions.fi" TargetMode="External"/><Relationship Id="rId1" Type="http://schemas.openxmlformats.org/officeDocument/2006/relationships/hyperlink" Target="mailto:antti.rajalin@elisanet.fi" TargetMode="External"/><Relationship Id="rId2" Type="http://schemas.openxmlformats.org/officeDocument/2006/relationships/hyperlink" Target="mailto:pentti.toivola@elisanet.fi" TargetMode="External"/><Relationship Id="rId3" Type="http://schemas.openxmlformats.org/officeDocument/2006/relationships/hyperlink" Target="mailto:mirja.kemilainen@gmail.co" TargetMode="External"/><Relationship Id="rId4" Type="http://schemas.openxmlformats.org/officeDocument/2006/relationships/hyperlink" Target="mailto:sami@taidetarvike.fi" TargetMode="External"/><Relationship Id="rId5" Type="http://schemas.openxmlformats.org/officeDocument/2006/relationships/hyperlink" Target="mailto:markku.ikkala@gmail.com" TargetMode="External"/><Relationship Id="rId6" Type="http://schemas.openxmlformats.org/officeDocument/2006/relationships/hyperlink" Target="mailto:kari.kouhia@lions.fi" TargetMode="External"/><Relationship Id="rId7" Type="http://schemas.openxmlformats.org/officeDocument/2006/relationships/hyperlink" Target="mailto:veikko.partanen@lions.fi" TargetMode="External"/><Relationship Id="rId8" Type="http://schemas.openxmlformats.org/officeDocument/2006/relationships/hyperlink" Target="mailto:vamakkonen@gmail.com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juha.nokelainen@lions.fi" TargetMode="External"/><Relationship Id="rId12" Type="http://schemas.openxmlformats.org/officeDocument/2006/relationships/hyperlink" Target="mailto:pekka.laaksonen@lions.fi" TargetMode="External"/><Relationship Id="rId13" Type="http://schemas.openxmlformats.org/officeDocument/2006/relationships/hyperlink" Target="mailto:kalle.norto@lions.fi" TargetMode="External"/><Relationship Id="rId14" Type="http://schemas.openxmlformats.org/officeDocument/2006/relationships/printerSettings" Target="../printerSettings/printerSettings4.bin"/><Relationship Id="rId1" Type="http://schemas.openxmlformats.org/officeDocument/2006/relationships/hyperlink" Target="mailto:marko.murtomaki@piila.fi" TargetMode="External"/><Relationship Id="rId2" Type="http://schemas.openxmlformats.org/officeDocument/2006/relationships/hyperlink" Target="mailto:ilkka.jokioja@gmail.com" TargetMode="External"/><Relationship Id="rId3" Type="http://schemas.openxmlformats.org/officeDocument/2006/relationships/hyperlink" Target="mailto:hannu.mantela@jamsa.fi" TargetMode="External"/><Relationship Id="rId4" Type="http://schemas.openxmlformats.org/officeDocument/2006/relationships/hyperlink" Target="mailto:merja.leppamaki@gmail.com" TargetMode="External"/><Relationship Id="rId5" Type="http://schemas.openxmlformats.org/officeDocument/2006/relationships/hyperlink" Target="mailto:jauri.haarla@pp.inet.fi" TargetMode="External"/><Relationship Id="rId6" Type="http://schemas.openxmlformats.org/officeDocument/2006/relationships/hyperlink" Target="mailto:tarja.parta@gmail.com" TargetMode="External"/><Relationship Id="rId7" Type="http://schemas.openxmlformats.org/officeDocument/2006/relationships/hyperlink" Target="mailto:kauko.palomaki@gmail.com" TargetMode="External"/><Relationship Id="rId8" Type="http://schemas.openxmlformats.org/officeDocument/2006/relationships/hyperlink" Target="mailto:juhaseppala@suomi24.fi" TargetMode="External"/><Relationship Id="rId9" Type="http://schemas.openxmlformats.org/officeDocument/2006/relationships/hyperlink" Target="mailto:heiraut@suomi24.fi" TargetMode="External"/><Relationship Id="rId10" Type="http://schemas.openxmlformats.org/officeDocument/2006/relationships/hyperlink" Target="mailto:taisto.rinne@pp.inet.fi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kai.stellberg@gmail.com" TargetMode="External"/><Relationship Id="rId20" Type="http://schemas.openxmlformats.org/officeDocument/2006/relationships/hyperlink" Target="mailto:ossi.vaisto@lions.fi" TargetMode="External"/><Relationship Id="rId21" Type="http://schemas.openxmlformats.org/officeDocument/2006/relationships/hyperlink" Target="mailto:marko.kinnunen@lions.fi" TargetMode="External"/><Relationship Id="rId22" Type="http://schemas.openxmlformats.org/officeDocument/2006/relationships/hyperlink" Target="mailto:jouko.salonen@lions.fi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mailto:ilkka.saarenp&#228;&#228;@hotmail.com" TargetMode="External"/><Relationship Id="rId11" Type="http://schemas.openxmlformats.org/officeDocument/2006/relationships/hyperlink" Target="mailto:olavi.harju@lions.fi" TargetMode="External"/><Relationship Id="rId12" Type="http://schemas.openxmlformats.org/officeDocument/2006/relationships/hyperlink" Target="mailto:salmutex@salmutex.fi" TargetMode="External"/><Relationship Id="rId13" Type="http://schemas.openxmlformats.org/officeDocument/2006/relationships/hyperlink" Target="mailto:tuomo.kaariainen@keuruunkk.fi" TargetMode="External"/><Relationship Id="rId14" Type="http://schemas.openxmlformats.org/officeDocument/2006/relationships/hyperlink" Target="mailto:aimo.pessinen@gmail.com" TargetMode="External"/><Relationship Id="rId15" Type="http://schemas.openxmlformats.org/officeDocument/2006/relationships/hyperlink" Target="mailto:jouko@jjenergia.fi" TargetMode="External"/><Relationship Id="rId16" Type="http://schemas.openxmlformats.org/officeDocument/2006/relationships/hyperlink" Target="mailto:mikko.puurunen@syotehuvilat.fi" TargetMode="External"/><Relationship Id="rId17" Type="http://schemas.openxmlformats.org/officeDocument/2006/relationships/hyperlink" Target="mailto:jouko_laine@hotmail.fi" TargetMode="External"/><Relationship Id="rId18" Type="http://schemas.openxmlformats.org/officeDocument/2006/relationships/hyperlink" Target="mailto:jarmo.vainikainen@jamertek.fi" TargetMode="External"/><Relationship Id="rId19" Type="http://schemas.openxmlformats.org/officeDocument/2006/relationships/hyperlink" Target="mailto:harri.lehtinen@pp.inet.fi" TargetMode="External"/><Relationship Id="rId1" Type="http://schemas.openxmlformats.org/officeDocument/2006/relationships/hyperlink" Target="mailto:harri.leminen1@gmail.com" TargetMode="External"/><Relationship Id="rId2" Type="http://schemas.openxmlformats.org/officeDocument/2006/relationships/hyperlink" Target="mailto:tarjah-k@pp.inet.fi" TargetMode="External"/><Relationship Id="rId3" Type="http://schemas.openxmlformats.org/officeDocument/2006/relationships/hyperlink" Target="mailto:ari.sarvikas@gmail.com" TargetMode="External"/><Relationship Id="rId4" Type="http://schemas.openxmlformats.org/officeDocument/2006/relationships/hyperlink" Target="mailto:harri.lehtinen@pp.inet.fi" TargetMode="External"/><Relationship Id="rId5" Type="http://schemas.openxmlformats.org/officeDocument/2006/relationships/hyperlink" Target="mailto:jukka.varis@pp.inet.fi" TargetMode="External"/><Relationship Id="rId6" Type="http://schemas.openxmlformats.org/officeDocument/2006/relationships/hyperlink" Target="mailto:heikkihelastera@gmail.com" TargetMode="External"/><Relationship Id="rId7" Type="http://schemas.openxmlformats.org/officeDocument/2006/relationships/hyperlink" Target="mailto:anne.turunen@uurainen.fi" TargetMode="External"/><Relationship Id="rId8" Type="http://schemas.openxmlformats.org/officeDocument/2006/relationships/hyperlink" Target="mailto:pertti.koivunen1@gmail.com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mailto:jouko.ruuska@kannonkoski.org" TargetMode="External"/><Relationship Id="rId12" Type="http://schemas.openxmlformats.org/officeDocument/2006/relationships/hyperlink" Target="mailto:olli.linna@hotmail.com" TargetMode="External"/><Relationship Id="rId13" Type="http://schemas.openxmlformats.org/officeDocument/2006/relationships/hyperlink" Target="mailto:aki.tolkki@lions.fi" TargetMode="External"/><Relationship Id="rId14" Type="http://schemas.openxmlformats.org/officeDocument/2006/relationships/hyperlink" Target="mailto:terttu.mottonen@lions.fi" TargetMode="External"/><Relationship Id="rId15" Type="http://schemas.openxmlformats.org/officeDocument/2006/relationships/hyperlink" Target="mailto:hanna.paananen@lions.fi" TargetMode="External"/><Relationship Id="rId16" Type="http://schemas.openxmlformats.org/officeDocument/2006/relationships/hyperlink" Target="mailto:ilkka.salonen@lions.fi" TargetMode="External"/><Relationship Id="rId17" Type="http://schemas.openxmlformats.org/officeDocument/2006/relationships/printerSettings" Target="../printerSettings/printerSettings6.bin"/><Relationship Id="rId1" Type="http://schemas.openxmlformats.org/officeDocument/2006/relationships/hyperlink" Target="mailto:elisa.hamalainen8@gmail.com" TargetMode="External"/><Relationship Id="rId2" Type="http://schemas.openxmlformats.org/officeDocument/2006/relationships/hyperlink" Target="mailto:tkt@sci.fi" TargetMode="External"/><Relationship Id="rId3" Type="http://schemas.openxmlformats.org/officeDocument/2006/relationships/hyperlink" Target="mailto:lohi5056@hotmail.com" TargetMode="External"/><Relationship Id="rId4" Type="http://schemas.openxmlformats.org/officeDocument/2006/relationships/hyperlink" Target="mailto:marko.saaranen@jao.fi" TargetMode="External"/><Relationship Id="rId5" Type="http://schemas.openxmlformats.org/officeDocument/2006/relationships/hyperlink" Target="mailto:heikki.nasi@yoel.fi" TargetMode="External"/><Relationship Id="rId6" Type="http://schemas.openxmlformats.org/officeDocument/2006/relationships/hyperlink" Target="mailto:joukorasa@gmail.com" TargetMode="External"/><Relationship Id="rId7" Type="http://schemas.openxmlformats.org/officeDocument/2006/relationships/hyperlink" Target="mailto:pennimarkkanen@gmail.com" TargetMode="External"/><Relationship Id="rId8" Type="http://schemas.openxmlformats.org/officeDocument/2006/relationships/hyperlink" Target="mailto:tapio.a.makinen@gmail.com" TargetMode="External"/><Relationship Id="rId9" Type="http://schemas.openxmlformats.org/officeDocument/2006/relationships/hyperlink" Target="mailto:rlahdemaki@hotmail.com" TargetMode="External"/><Relationship Id="rId10" Type="http://schemas.openxmlformats.org/officeDocument/2006/relationships/hyperlink" Target="mailto:harri.back@viitasaari.fi" TargetMode="External"/></Relationships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mailto:ossi.vaisto@lions.fi" TargetMode="External"/><Relationship Id="rId12" Type="http://schemas.openxmlformats.org/officeDocument/2006/relationships/hyperlink" Target="mailto:marko.kinnunen@lions.fi" TargetMode="External"/><Relationship Id="rId13" Type="http://schemas.openxmlformats.org/officeDocument/2006/relationships/hyperlink" Target="mailto:jouko.salonen@lions.fi" TargetMode="External"/><Relationship Id="rId14" Type="http://schemas.openxmlformats.org/officeDocument/2006/relationships/hyperlink" Target="mailto:aki.tolkki@lions.fi" TargetMode="External"/><Relationship Id="rId15" Type="http://schemas.openxmlformats.org/officeDocument/2006/relationships/hyperlink" Target="mailto:terttu.mottonen@lions.fi" TargetMode="External"/><Relationship Id="rId16" Type="http://schemas.openxmlformats.org/officeDocument/2006/relationships/hyperlink" Target="mailto:hanna.paananen@lions.fi" TargetMode="External"/><Relationship Id="rId17" Type="http://schemas.openxmlformats.org/officeDocument/2006/relationships/hyperlink" Target="mailto:veikko.partanen@lions.fi" TargetMode="External"/><Relationship Id="rId18" Type="http://schemas.openxmlformats.org/officeDocument/2006/relationships/printerSettings" Target="../printerSettings/printerSettings7.bin"/><Relationship Id="rId1" Type="http://schemas.openxmlformats.org/officeDocument/2006/relationships/hyperlink" Target="mailto:markku.palander@lions.fi" TargetMode="External"/><Relationship Id="rId2" Type="http://schemas.openxmlformats.org/officeDocument/2006/relationships/hyperlink" Target="mailto:petri.liukkonen@lions.fi" TargetMode="External"/><Relationship Id="rId3" Type="http://schemas.openxmlformats.org/officeDocument/2006/relationships/hyperlink" Target="mailto:taisto.kotila@lions.fi" TargetMode="External"/><Relationship Id="rId4" Type="http://schemas.openxmlformats.org/officeDocument/2006/relationships/hyperlink" Target="mailto:kari.kouhia@lions.fi" TargetMode="External"/><Relationship Id="rId5" Type="http://schemas.openxmlformats.org/officeDocument/2006/relationships/hyperlink" Target="mailto:mikko.kauranen@lions.fi" TargetMode="External"/><Relationship Id="rId6" Type="http://schemas.openxmlformats.org/officeDocument/2006/relationships/hyperlink" Target="mailto:helvi.stolt@lions.fi" TargetMode="External"/><Relationship Id="rId7" Type="http://schemas.openxmlformats.org/officeDocument/2006/relationships/hyperlink" Target="mailto:juha.nokelainen@lions.fi" TargetMode="External"/><Relationship Id="rId8" Type="http://schemas.openxmlformats.org/officeDocument/2006/relationships/hyperlink" Target="mailto:pekka.laaksonen@lions.fi" TargetMode="External"/><Relationship Id="rId9" Type="http://schemas.openxmlformats.org/officeDocument/2006/relationships/hyperlink" Target="mailto:kalle.norto@lions.fi" TargetMode="External"/><Relationship Id="rId10" Type="http://schemas.openxmlformats.org/officeDocument/2006/relationships/hyperlink" Target="mailto:jyrki.toljander@lions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32" sqref="C32"/>
    </sheetView>
  </sheetViews>
  <sheetFormatPr baseColWidth="10" defaultColWidth="8.83203125" defaultRowHeight="15" x14ac:dyDescent="0.2"/>
  <cols>
    <col min="1" max="1" width="26.83203125" customWidth="1"/>
  </cols>
  <sheetData>
    <row r="1" spans="1:8" ht="28.25" customHeight="1" x14ac:dyDescent="0.2">
      <c r="A1" t="s">
        <v>0</v>
      </c>
      <c r="B1" t="s">
        <v>1</v>
      </c>
      <c r="C1" t="s">
        <v>2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1:8" x14ac:dyDescent="0.2">
      <c r="A2" t="s">
        <v>3</v>
      </c>
      <c r="B2">
        <v>137000</v>
      </c>
      <c r="E2">
        <v>137000</v>
      </c>
    </row>
    <row r="3" spans="1:8" x14ac:dyDescent="0.2">
      <c r="A3" t="s">
        <v>4</v>
      </c>
      <c r="B3">
        <v>10300</v>
      </c>
      <c r="G3">
        <v>10300</v>
      </c>
    </row>
    <row r="4" spans="1:8" x14ac:dyDescent="0.2">
      <c r="A4" t="s">
        <v>5</v>
      </c>
      <c r="B4">
        <v>20000</v>
      </c>
      <c r="G4">
        <v>20000</v>
      </c>
    </row>
    <row r="5" spans="1:8" x14ac:dyDescent="0.2">
      <c r="A5" t="s">
        <v>6</v>
      </c>
      <c r="B5">
        <v>6870</v>
      </c>
      <c r="H5">
        <v>6870</v>
      </c>
    </row>
    <row r="6" spans="1:8" x14ac:dyDescent="0.2">
      <c r="A6" t="s">
        <v>7</v>
      </c>
      <c r="B6">
        <v>4329</v>
      </c>
      <c r="H6">
        <v>4329</v>
      </c>
    </row>
    <row r="7" spans="1:8" x14ac:dyDescent="0.2">
      <c r="A7" t="s">
        <v>8</v>
      </c>
      <c r="B7">
        <v>18645</v>
      </c>
      <c r="D7">
        <v>18645</v>
      </c>
    </row>
    <row r="8" spans="1:8" x14ac:dyDescent="0.2">
      <c r="A8" t="s">
        <v>9</v>
      </c>
      <c r="B8">
        <v>10138</v>
      </c>
      <c r="G8">
        <v>10138</v>
      </c>
    </row>
    <row r="9" spans="1:8" x14ac:dyDescent="0.2">
      <c r="A9" t="s">
        <v>10</v>
      </c>
      <c r="B9">
        <v>10868</v>
      </c>
      <c r="F9">
        <v>10868</v>
      </c>
    </row>
    <row r="10" spans="1:8" x14ac:dyDescent="0.2">
      <c r="A10" t="s">
        <v>11</v>
      </c>
      <c r="B10">
        <v>22101</v>
      </c>
      <c r="F10">
        <v>22101</v>
      </c>
    </row>
    <row r="11" spans="1:8" x14ac:dyDescent="0.2">
      <c r="A11" t="s">
        <v>12</v>
      </c>
      <c r="B11">
        <v>9653</v>
      </c>
      <c r="E11">
        <v>9653</v>
      </c>
    </row>
    <row r="12" spans="1:8" x14ac:dyDescent="0.2">
      <c r="A12" t="s">
        <v>13</v>
      </c>
      <c r="B12">
        <v>760</v>
      </c>
      <c r="D12">
        <v>760</v>
      </c>
    </row>
    <row r="13" spans="1:8" x14ac:dyDescent="0.2">
      <c r="A13" t="s">
        <v>14</v>
      </c>
      <c r="B13">
        <v>4840</v>
      </c>
      <c r="D13">
        <v>4840</v>
      </c>
    </row>
    <row r="14" spans="1:8" x14ac:dyDescent="0.2">
      <c r="A14" t="s">
        <v>15</v>
      </c>
      <c r="B14">
        <v>4146</v>
      </c>
      <c r="D14">
        <v>4146</v>
      </c>
    </row>
    <row r="15" spans="1:8" x14ac:dyDescent="0.2">
      <c r="A15" t="s">
        <v>16</v>
      </c>
      <c r="B15">
        <v>3097</v>
      </c>
      <c r="D15">
        <v>3097</v>
      </c>
    </row>
    <row r="16" spans="1:8" x14ac:dyDescent="0.2">
      <c r="A16" t="s">
        <v>17</v>
      </c>
      <c r="B16">
        <v>5370</v>
      </c>
      <c r="D16">
        <v>5370</v>
      </c>
    </row>
    <row r="17" spans="1:9" x14ac:dyDescent="0.2">
      <c r="A17" t="s">
        <v>18</v>
      </c>
      <c r="B17">
        <v>2454</v>
      </c>
      <c r="D17">
        <v>2454</v>
      </c>
    </row>
    <row r="18" spans="1:9" x14ac:dyDescent="0.2">
      <c r="A18" t="s">
        <v>19</v>
      </c>
      <c r="B18">
        <v>2847</v>
      </c>
      <c r="G18">
        <v>2847</v>
      </c>
    </row>
    <row r="19" spans="1:9" x14ac:dyDescent="0.2">
      <c r="A19" t="s">
        <v>20</v>
      </c>
      <c r="B19">
        <v>1258</v>
      </c>
      <c r="H19">
        <v>1258</v>
      </c>
    </row>
    <row r="20" spans="1:9" x14ac:dyDescent="0.2">
      <c r="A20" t="s">
        <v>21</v>
      </c>
      <c r="B20" t="s">
        <v>34</v>
      </c>
    </row>
    <row r="21" spans="1:9" x14ac:dyDescent="0.2">
      <c r="A21" t="s">
        <v>22</v>
      </c>
      <c r="B21">
        <v>1509</v>
      </c>
      <c r="H21">
        <v>1509</v>
      </c>
    </row>
    <row r="22" spans="1:9" x14ac:dyDescent="0.2">
      <c r="A22" t="s">
        <v>23</v>
      </c>
      <c r="B22">
        <v>3606</v>
      </c>
      <c r="G22">
        <v>3606</v>
      </c>
    </row>
    <row r="23" spans="1:9" x14ac:dyDescent="0.2">
      <c r="A23" t="s">
        <v>25</v>
      </c>
      <c r="B23">
        <v>1800</v>
      </c>
      <c r="G23">
        <v>1800</v>
      </c>
    </row>
    <row r="24" spans="1:9" x14ac:dyDescent="0.2">
      <c r="A24" t="s">
        <v>26</v>
      </c>
      <c r="B24">
        <v>4114</v>
      </c>
      <c r="G24">
        <v>4114</v>
      </c>
    </row>
    <row r="25" spans="1:9" x14ac:dyDescent="0.2">
      <c r="A25" t="s">
        <v>27</v>
      </c>
      <c r="B25">
        <v>4300</v>
      </c>
      <c r="H25">
        <v>4300</v>
      </c>
    </row>
    <row r="26" spans="1:9" x14ac:dyDescent="0.2">
      <c r="A26" t="s">
        <v>28</v>
      </c>
      <c r="B26">
        <v>1800</v>
      </c>
      <c r="H26">
        <v>1800</v>
      </c>
    </row>
    <row r="27" spans="1:9" x14ac:dyDescent="0.2">
      <c r="A27" t="s">
        <v>24</v>
      </c>
      <c r="B27">
        <f>SUM(B2:B26)</f>
        <v>291805</v>
      </c>
      <c r="D27">
        <f>SUM(D2:D26)</f>
        <v>39312</v>
      </c>
      <c r="E27">
        <f>SUM(E2:E26)</f>
        <v>146653</v>
      </c>
      <c r="F27">
        <f>SUM(F2:F26)</f>
        <v>32969</v>
      </c>
      <c r="G27">
        <f>SUM(G2:G26)</f>
        <v>52805</v>
      </c>
      <c r="H27">
        <f>SUM(H2:H26)</f>
        <v>20066</v>
      </c>
      <c r="I27">
        <f>SUM(D27:H27)</f>
        <v>291805</v>
      </c>
    </row>
    <row r="29" spans="1:9" x14ac:dyDescent="0.2">
      <c r="C29" t="s">
        <v>40</v>
      </c>
    </row>
    <row r="30" spans="1:9" x14ac:dyDescent="0.2">
      <c r="A30" t="s">
        <v>35</v>
      </c>
      <c r="D30" s="1">
        <f>SUM(D31:D36)</f>
        <v>15297</v>
      </c>
    </row>
    <row r="31" spans="1:9" x14ac:dyDescent="0.2">
      <c r="A31" t="s">
        <v>16</v>
      </c>
      <c r="C31">
        <v>45</v>
      </c>
      <c r="D31">
        <v>3097</v>
      </c>
    </row>
    <row r="32" spans="1:9" x14ac:dyDescent="0.2">
      <c r="A32" t="s">
        <v>14</v>
      </c>
    </row>
    <row r="33" spans="1:4" x14ac:dyDescent="0.2">
      <c r="A33" t="s">
        <v>36</v>
      </c>
      <c r="D33">
        <v>4840</v>
      </c>
    </row>
    <row r="34" spans="1:4" x14ac:dyDescent="0.2">
      <c r="A34" t="s">
        <v>13</v>
      </c>
      <c r="D34">
        <v>760</v>
      </c>
    </row>
    <row r="35" spans="1:4" x14ac:dyDescent="0.2">
      <c r="A35" t="s">
        <v>15</v>
      </c>
      <c r="D35">
        <v>4146</v>
      </c>
    </row>
    <row r="36" spans="1:4" x14ac:dyDescent="0.2">
      <c r="A36" t="s">
        <v>18</v>
      </c>
      <c r="D36">
        <v>2454</v>
      </c>
    </row>
    <row r="38" spans="1:4" x14ac:dyDescent="0.2">
      <c r="A38" t="s">
        <v>37</v>
      </c>
      <c r="D38" s="1">
        <f>SUM(D39:D42)</f>
        <v>24015</v>
      </c>
    </row>
    <row r="39" spans="1:4" x14ac:dyDescent="0.2">
      <c r="A39" t="s">
        <v>17</v>
      </c>
      <c r="D39">
        <v>5370</v>
      </c>
    </row>
    <row r="40" spans="1:4" x14ac:dyDescent="0.2">
      <c r="A40" t="s">
        <v>8</v>
      </c>
      <c r="D40">
        <v>18645</v>
      </c>
    </row>
    <row r="41" spans="1:4" x14ac:dyDescent="0.2">
      <c r="A41" t="s">
        <v>38</v>
      </c>
    </row>
    <row r="42" spans="1:4" x14ac:dyDescent="0.2">
      <c r="A42" t="s">
        <v>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I2" sqref="I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2" spans="1:10" ht="28.25" customHeight="1" x14ac:dyDescent="0.2">
      <c r="A2" s="4" t="s">
        <v>205</v>
      </c>
      <c r="B2" s="4" t="s">
        <v>34</v>
      </c>
      <c r="C2" s="4" t="s">
        <v>266</v>
      </c>
      <c r="D2" s="4"/>
      <c r="E2" s="8" t="s">
        <v>34</v>
      </c>
      <c r="F2" s="6">
        <v>42252</v>
      </c>
      <c r="G2" s="27">
        <v>42825</v>
      </c>
      <c r="I2" s="3" t="s">
        <v>34</v>
      </c>
      <c r="J2" s="3" t="s">
        <v>34</v>
      </c>
    </row>
    <row r="3" spans="1:10" ht="15.5" customHeight="1" x14ac:dyDescent="0.2">
      <c r="A3" s="4"/>
      <c r="B3" s="4" t="s">
        <v>41</v>
      </c>
      <c r="C3" s="4" t="s">
        <v>88</v>
      </c>
      <c r="D3" s="4" t="s">
        <v>87</v>
      </c>
      <c r="E3" s="4" t="s">
        <v>40</v>
      </c>
      <c r="F3" s="11" t="s">
        <v>42</v>
      </c>
      <c r="G3" s="4" t="s">
        <v>269</v>
      </c>
      <c r="H3" s="7" t="s">
        <v>270</v>
      </c>
      <c r="I3" s="3"/>
      <c r="J3" s="3"/>
    </row>
    <row r="4" spans="1:10" ht="27.5" customHeight="1" x14ac:dyDescent="0.2">
      <c r="A4" s="4" t="s">
        <v>275</v>
      </c>
      <c r="B4" s="4" t="s">
        <v>34</v>
      </c>
      <c r="C4" s="5" t="s">
        <v>276</v>
      </c>
      <c r="D4" s="19" t="s">
        <v>277</v>
      </c>
      <c r="E4" s="4">
        <v>270</v>
      </c>
      <c r="F4" s="4">
        <f>SUM(F13,F5)</f>
        <v>50419</v>
      </c>
      <c r="G4" s="4">
        <f>SUM(J13,G5,G13)</f>
        <v>25316</v>
      </c>
      <c r="H4">
        <v>50.21</v>
      </c>
      <c r="I4" s="3" t="s">
        <v>34</v>
      </c>
      <c r="J4" s="3" t="s">
        <v>34</v>
      </c>
    </row>
    <row r="5" spans="1:10" ht="28.75" customHeight="1" x14ac:dyDescent="0.2">
      <c r="A5" s="4" t="s">
        <v>278</v>
      </c>
      <c r="B5" s="4" t="s">
        <v>34</v>
      </c>
      <c r="C5" s="5" t="s">
        <v>279</v>
      </c>
      <c r="D5" s="19" t="s">
        <v>280</v>
      </c>
      <c r="E5" s="8">
        <f>SUM(E6:E11)</f>
        <v>181</v>
      </c>
      <c r="F5" s="8">
        <f>SUM(F6:F11)</f>
        <v>28294</v>
      </c>
      <c r="G5" s="8">
        <f>SUM( ,G6:G11)</f>
        <v>19621</v>
      </c>
      <c r="H5">
        <v>69</v>
      </c>
    </row>
    <row r="6" spans="1:10" x14ac:dyDescent="0.2">
      <c r="A6" s="8" t="s">
        <v>16</v>
      </c>
      <c r="B6" s="8" t="s">
        <v>158</v>
      </c>
      <c r="C6" s="9" t="s">
        <v>162</v>
      </c>
      <c r="D6" s="21" t="s">
        <v>189</v>
      </c>
      <c r="E6" s="8">
        <v>43</v>
      </c>
      <c r="F6" s="8">
        <v>6147</v>
      </c>
      <c r="G6" s="8">
        <v>500</v>
      </c>
      <c r="H6" s="8">
        <v>8</v>
      </c>
    </row>
    <row r="7" spans="1:10" x14ac:dyDescent="0.2">
      <c r="A7" s="8" t="s">
        <v>14</v>
      </c>
      <c r="B7" s="8" t="s">
        <v>111</v>
      </c>
      <c r="C7" s="9" t="s">
        <v>112</v>
      </c>
      <c r="D7" s="21" t="s">
        <v>217</v>
      </c>
      <c r="E7" s="8">
        <v>14</v>
      </c>
      <c r="F7" s="8">
        <v>2653</v>
      </c>
      <c r="G7" s="8">
        <v>3350</v>
      </c>
      <c r="H7" s="37">
        <v>126</v>
      </c>
    </row>
    <row r="8" spans="1:10" x14ac:dyDescent="0.2">
      <c r="A8" s="8" t="s">
        <v>43</v>
      </c>
      <c r="B8" s="8" t="s">
        <v>163</v>
      </c>
      <c r="C8" s="9" t="s">
        <v>168</v>
      </c>
      <c r="D8" s="21" t="s">
        <v>218</v>
      </c>
      <c r="E8" s="8">
        <v>31</v>
      </c>
      <c r="F8" s="8">
        <v>4808</v>
      </c>
      <c r="G8" s="8">
        <v>5975</v>
      </c>
      <c r="H8" s="37">
        <v>124</v>
      </c>
    </row>
    <row r="9" spans="1:10" x14ac:dyDescent="0.2">
      <c r="A9" s="8" t="s">
        <v>13</v>
      </c>
      <c r="B9" s="8" t="s">
        <v>106</v>
      </c>
      <c r="C9" s="9" t="s">
        <v>107</v>
      </c>
      <c r="D9" s="21" t="s">
        <v>219</v>
      </c>
      <c r="E9" s="8">
        <v>28</v>
      </c>
      <c r="F9" s="8">
        <v>3857</v>
      </c>
      <c r="G9" s="8">
        <v>2480</v>
      </c>
      <c r="H9">
        <v>64</v>
      </c>
    </row>
    <row r="10" spans="1:10" x14ac:dyDescent="0.2">
      <c r="A10" s="8" t="s">
        <v>15</v>
      </c>
      <c r="B10" s="8" t="s">
        <v>115</v>
      </c>
      <c r="C10" s="9" t="s">
        <v>213</v>
      </c>
      <c r="D10" s="21" t="s">
        <v>142</v>
      </c>
      <c r="E10" s="8">
        <v>43</v>
      </c>
      <c r="F10" s="8">
        <v>7002</v>
      </c>
      <c r="G10" s="8">
        <v>3510</v>
      </c>
      <c r="H10" s="8">
        <v>50</v>
      </c>
    </row>
    <row r="11" spans="1:10" x14ac:dyDescent="0.2">
      <c r="A11" s="8" t="s">
        <v>18</v>
      </c>
      <c r="B11" s="8" t="s">
        <v>95</v>
      </c>
      <c r="C11" s="9" t="s">
        <v>96</v>
      </c>
      <c r="D11" s="21" t="s">
        <v>143</v>
      </c>
      <c r="E11" s="8">
        <v>22</v>
      </c>
      <c r="F11" s="8">
        <v>3827</v>
      </c>
      <c r="G11" s="8">
        <v>3806</v>
      </c>
      <c r="H11">
        <v>99</v>
      </c>
    </row>
    <row r="12" spans="1:10" x14ac:dyDescent="0.2">
      <c r="A12" s="8"/>
      <c r="B12" s="8"/>
      <c r="C12" s="8"/>
      <c r="D12" s="20"/>
      <c r="E12" s="8" t="s">
        <v>34</v>
      </c>
      <c r="F12" s="8"/>
      <c r="G12" s="8"/>
    </row>
    <row r="13" spans="1:10" ht="29.5" customHeight="1" x14ac:dyDescent="0.2">
      <c r="A13" s="4" t="s">
        <v>281</v>
      </c>
      <c r="B13" s="4" t="s">
        <v>34</v>
      </c>
      <c r="C13" s="9" t="s">
        <v>282</v>
      </c>
      <c r="D13" s="19" t="s">
        <v>283</v>
      </c>
      <c r="E13" s="8">
        <f>SUM(E14:E18)</f>
        <v>89</v>
      </c>
      <c r="F13" s="8">
        <f>SUM(F14:F18)</f>
        <v>22125</v>
      </c>
      <c r="G13" s="8">
        <f>SUM(G14:G18)</f>
        <v>5695</v>
      </c>
      <c r="H13">
        <v>25.74</v>
      </c>
    </row>
    <row r="14" spans="1:10" x14ac:dyDescent="0.2">
      <c r="A14" s="8" t="s">
        <v>17</v>
      </c>
      <c r="B14" s="8" t="s">
        <v>126</v>
      </c>
      <c r="C14" s="9" t="s">
        <v>127</v>
      </c>
      <c r="D14" s="20" t="s">
        <v>144</v>
      </c>
      <c r="E14" s="8">
        <v>28</v>
      </c>
      <c r="F14" s="8">
        <v>5822</v>
      </c>
      <c r="G14" s="8">
        <v>1659</v>
      </c>
      <c r="H14">
        <v>28</v>
      </c>
    </row>
    <row r="15" spans="1:10" x14ac:dyDescent="0.2">
      <c r="A15" s="8" t="s">
        <v>8</v>
      </c>
      <c r="B15" s="8" t="s">
        <v>200</v>
      </c>
      <c r="C15" s="9" t="s">
        <v>201</v>
      </c>
      <c r="D15" s="20" t="s">
        <v>220</v>
      </c>
      <c r="E15" s="8">
        <v>18</v>
      </c>
      <c r="F15" s="8">
        <v>5078</v>
      </c>
      <c r="G15" s="8">
        <v>3836</v>
      </c>
      <c r="H15">
        <v>76</v>
      </c>
    </row>
    <row r="16" spans="1:10" x14ac:dyDescent="0.2">
      <c r="A16" s="8" t="s">
        <v>38</v>
      </c>
      <c r="B16" s="8" t="s">
        <v>154</v>
      </c>
      <c r="C16" s="9" t="s">
        <v>155</v>
      </c>
      <c r="D16" s="20"/>
      <c r="E16" s="8">
        <v>23</v>
      </c>
      <c r="F16" s="8">
        <v>6147</v>
      </c>
      <c r="G16" s="8">
        <v>200</v>
      </c>
      <c r="H16" s="36">
        <v>3</v>
      </c>
    </row>
    <row r="17" spans="1:8" x14ac:dyDescent="0.2">
      <c r="A17" s="8"/>
      <c r="B17" s="8"/>
      <c r="C17" s="9"/>
      <c r="D17" s="20" t="s">
        <v>249</v>
      </c>
      <c r="E17" s="8"/>
      <c r="F17" s="8"/>
      <c r="G17" s="8"/>
    </row>
    <row r="18" spans="1:8" x14ac:dyDescent="0.2">
      <c r="A18" s="8" t="s">
        <v>39</v>
      </c>
      <c r="B18" s="8" t="s">
        <v>164</v>
      </c>
      <c r="C18" s="9" t="s">
        <v>191</v>
      </c>
      <c r="D18" s="20" t="s">
        <v>190</v>
      </c>
      <c r="E18" s="8">
        <v>20</v>
      </c>
      <c r="F18" s="8">
        <v>5078</v>
      </c>
      <c r="G18" s="8">
        <v>0</v>
      </c>
      <c r="H18" s="36" t="s">
        <v>34</v>
      </c>
    </row>
    <row r="19" spans="1:8" x14ac:dyDescent="0.2">
      <c r="E19" t="s">
        <v>34</v>
      </c>
    </row>
  </sheetData>
  <hyperlinks>
    <hyperlink ref="C11" r:id="rId1"/>
    <hyperlink ref="C9" r:id="rId2"/>
    <hyperlink ref="C7" r:id="rId3"/>
    <hyperlink ref="C14" r:id="rId4"/>
    <hyperlink ref="C10" r:id="rId5"/>
    <hyperlink ref="C16" r:id="rId6"/>
    <hyperlink ref="C6" r:id="rId7"/>
    <hyperlink ref="C8" r:id="rId8"/>
    <hyperlink ref="C5" r:id="rId9"/>
    <hyperlink ref="C18" r:id="rId10"/>
    <hyperlink ref="C15" r:id="rId11"/>
    <hyperlink ref="C4" r:id="rId12"/>
    <hyperlink ref="C13" r:id="rId13" display="kari.hokkanen@lions.fi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2" spans="1:12" ht="16.75" customHeight="1" x14ac:dyDescent="0.2">
      <c r="A2" s="4" t="s">
        <v>207</v>
      </c>
      <c r="B2" s="4" t="s">
        <v>34</v>
      </c>
      <c r="C2" s="4" t="s">
        <v>266</v>
      </c>
      <c r="D2" s="4">
        <v>146653</v>
      </c>
      <c r="E2" s="4" t="s">
        <v>34</v>
      </c>
      <c r="F2" s="6">
        <v>42252</v>
      </c>
      <c r="G2" s="27">
        <v>42825</v>
      </c>
      <c r="K2" s="3" t="s">
        <v>34</v>
      </c>
      <c r="L2" s="3" t="s">
        <v>34</v>
      </c>
    </row>
    <row r="3" spans="1:12" ht="27.5" customHeight="1" x14ac:dyDescent="0.2">
      <c r="A3" s="4"/>
      <c r="B3" s="4" t="s">
        <v>68</v>
      </c>
      <c r="C3" s="4" t="s">
        <v>88</v>
      </c>
      <c r="D3" s="4" t="s">
        <v>89</v>
      </c>
      <c r="E3" s="4" t="s">
        <v>69</v>
      </c>
      <c r="F3" s="11" t="s">
        <v>70</v>
      </c>
      <c r="G3" s="4" t="s">
        <v>269</v>
      </c>
      <c r="H3" s="2" t="s">
        <v>270</v>
      </c>
      <c r="K3" s="3"/>
      <c r="L3" s="3"/>
    </row>
    <row r="4" spans="1:12" ht="23.5" customHeight="1" x14ac:dyDescent="0.2">
      <c r="A4" s="4" t="s">
        <v>284</v>
      </c>
      <c r="B4" s="4" t="s">
        <v>34</v>
      </c>
      <c r="C4" s="5" t="s">
        <v>285</v>
      </c>
      <c r="D4" s="22" t="s">
        <v>286</v>
      </c>
      <c r="E4" s="4">
        <v>361</v>
      </c>
      <c r="F4" s="4">
        <f>SUM(F21:F26,F14:F18,F6:F11)</f>
        <v>108294</v>
      </c>
      <c r="G4" s="4">
        <f>SUM(G20,G13,G5)</f>
        <v>40223</v>
      </c>
      <c r="H4">
        <v>37.14</v>
      </c>
    </row>
    <row r="5" spans="1:12" ht="24" customHeight="1" x14ac:dyDescent="0.2">
      <c r="A5" s="4" t="s">
        <v>287</v>
      </c>
      <c r="B5" s="4" t="s">
        <v>34</v>
      </c>
      <c r="C5" s="5" t="s">
        <v>288</v>
      </c>
      <c r="D5" s="22" t="s">
        <v>289</v>
      </c>
      <c r="E5" s="8">
        <f>SUM(E6:E11)</f>
        <v>147</v>
      </c>
      <c r="F5" s="8">
        <f>SUM(F6:F11)</f>
        <v>47482</v>
      </c>
      <c r="G5" s="8">
        <f>SUM(G6:G11)</f>
        <v>16683</v>
      </c>
      <c r="H5">
        <v>35.14</v>
      </c>
    </row>
    <row r="6" spans="1:12" x14ac:dyDescent="0.2">
      <c r="A6" s="8" t="s">
        <v>3</v>
      </c>
      <c r="B6" s="8" t="s">
        <v>271</v>
      </c>
      <c r="C6" s="5" t="s">
        <v>272</v>
      </c>
      <c r="D6" s="8" t="s">
        <v>273</v>
      </c>
      <c r="E6" s="8">
        <v>37</v>
      </c>
      <c r="F6" s="8">
        <v>11631</v>
      </c>
      <c r="G6" s="35">
        <v>0</v>
      </c>
      <c r="H6" s="36"/>
    </row>
    <row r="7" spans="1:12" x14ac:dyDescent="0.2">
      <c r="A7" s="8" t="s">
        <v>44</v>
      </c>
      <c r="B7" s="8" t="s">
        <v>211</v>
      </c>
      <c r="C7" s="9" t="s">
        <v>212</v>
      </c>
      <c r="D7" s="8" t="s">
        <v>246</v>
      </c>
      <c r="E7" s="8">
        <v>22</v>
      </c>
      <c r="F7" s="8">
        <v>6978</v>
      </c>
      <c r="G7" s="35">
        <v>1000</v>
      </c>
      <c r="H7" s="38">
        <v>14</v>
      </c>
    </row>
    <row r="8" spans="1:12" x14ac:dyDescent="0.2">
      <c r="A8" s="8" t="s">
        <v>45</v>
      </c>
      <c r="B8" s="8" t="s">
        <v>209</v>
      </c>
      <c r="C8" s="9" t="s">
        <v>210</v>
      </c>
      <c r="D8" s="8" t="s">
        <v>247</v>
      </c>
      <c r="E8" s="8">
        <v>22</v>
      </c>
      <c r="F8" s="8">
        <v>7643</v>
      </c>
      <c r="G8" s="8">
        <v>4758</v>
      </c>
      <c r="H8" s="8">
        <v>62</v>
      </c>
    </row>
    <row r="9" spans="1:12" x14ac:dyDescent="0.2">
      <c r="A9" s="8" t="s">
        <v>46</v>
      </c>
      <c r="B9" s="8" t="s">
        <v>253</v>
      </c>
      <c r="C9" s="9" t="s">
        <v>255</v>
      </c>
      <c r="D9" s="8" t="s">
        <v>254</v>
      </c>
      <c r="E9" s="8">
        <v>23</v>
      </c>
      <c r="F9" s="8">
        <v>7643</v>
      </c>
      <c r="G9" s="35">
        <v>0</v>
      </c>
      <c r="H9" s="36"/>
    </row>
    <row r="10" spans="1:12" x14ac:dyDescent="0.2">
      <c r="A10" s="8" t="s">
        <v>47</v>
      </c>
      <c r="B10" s="8" t="s">
        <v>167</v>
      </c>
      <c r="C10" s="5" t="s">
        <v>372</v>
      </c>
      <c r="D10" s="8" t="s">
        <v>156</v>
      </c>
      <c r="E10" s="8">
        <v>14</v>
      </c>
      <c r="F10" s="8">
        <v>5317</v>
      </c>
      <c r="G10" s="35">
        <v>0</v>
      </c>
      <c r="H10" s="36"/>
    </row>
    <row r="11" spans="1:12" x14ac:dyDescent="0.2">
      <c r="A11" s="8" t="s">
        <v>12</v>
      </c>
      <c r="B11" s="8" t="s">
        <v>119</v>
      </c>
      <c r="C11" s="9" t="s">
        <v>208</v>
      </c>
      <c r="D11" s="8" t="s">
        <v>248</v>
      </c>
      <c r="E11" s="8">
        <v>29</v>
      </c>
      <c r="F11" s="8">
        <v>8270</v>
      </c>
      <c r="G11" s="8">
        <v>10925</v>
      </c>
      <c r="H11" s="25">
        <v>132</v>
      </c>
    </row>
    <row r="12" spans="1:12" ht="28.75" customHeight="1" x14ac:dyDescent="0.2">
      <c r="A12" s="8"/>
      <c r="B12" s="8"/>
      <c r="C12" s="8"/>
      <c r="D12" s="8"/>
      <c r="E12" s="8"/>
      <c r="F12" s="8"/>
      <c r="G12" s="8"/>
    </row>
    <row r="13" spans="1:12" x14ac:dyDescent="0.2">
      <c r="A13" s="4" t="s">
        <v>290</v>
      </c>
      <c r="B13" s="4" t="s">
        <v>34</v>
      </c>
      <c r="C13" s="5" t="s">
        <v>291</v>
      </c>
      <c r="D13" s="22" t="s">
        <v>292</v>
      </c>
      <c r="E13" s="8">
        <f>SUM(E14:E18)</f>
        <v>91</v>
      </c>
      <c r="F13" s="8">
        <f>SUM(F14:F18)</f>
        <v>28246</v>
      </c>
      <c r="G13" s="8">
        <f>SUM(G14:G18)</f>
        <v>20435</v>
      </c>
      <c r="H13">
        <v>72.349999999999994</v>
      </c>
    </row>
    <row r="14" spans="1:12" x14ac:dyDescent="0.2">
      <c r="A14" s="8" t="s">
        <v>48</v>
      </c>
      <c r="B14" s="8" t="s">
        <v>250</v>
      </c>
      <c r="C14" s="9" t="s">
        <v>251</v>
      </c>
      <c r="D14" s="23" t="s">
        <v>252</v>
      </c>
      <c r="E14" s="8">
        <v>15</v>
      </c>
      <c r="F14" s="8">
        <v>4320</v>
      </c>
      <c r="G14" s="8">
        <v>4913</v>
      </c>
      <c r="H14" s="25">
        <v>114</v>
      </c>
    </row>
    <row r="15" spans="1:12" x14ac:dyDescent="0.2">
      <c r="A15" s="8" t="s">
        <v>49</v>
      </c>
      <c r="B15" s="8" t="s">
        <v>159</v>
      </c>
      <c r="C15" s="9" t="s">
        <v>160</v>
      </c>
      <c r="D15" s="23" t="s">
        <v>221</v>
      </c>
      <c r="E15" s="8">
        <v>17</v>
      </c>
      <c r="F15" s="8">
        <v>4985</v>
      </c>
      <c r="G15" s="8">
        <v>5645</v>
      </c>
      <c r="H15" s="25">
        <v>113</v>
      </c>
    </row>
    <row r="16" spans="1:12" x14ac:dyDescent="0.2">
      <c r="A16" s="8" t="s">
        <v>50</v>
      </c>
      <c r="B16" s="8" t="s">
        <v>325</v>
      </c>
      <c r="C16" s="5" t="s">
        <v>291</v>
      </c>
      <c r="D16" s="23" t="s">
        <v>292</v>
      </c>
      <c r="E16" s="8">
        <v>25</v>
      </c>
      <c r="F16" s="8">
        <v>7643</v>
      </c>
      <c r="G16" s="8">
        <v>5520</v>
      </c>
      <c r="H16" s="8">
        <v>72</v>
      </c>
    </row>
    <row r="17" spans="1:8" x14ac:dyDescent="0.2">
      <c r="A17" s="8" t="s">
        <v>51</v>
      </c>
      <c r="B17" s="8" t="s">
        <v>108</v>
      </c>
      <c r="C17" s="9" t="s">
        <v>109</v>
      </c>
      <c r="D17" s="23" t="s">
        <v>110</v>
      </c>
      <c r="E17" s="8">
        <v>22</v>
      </c>
      <c r="F17" s="8">
        <v>7643</v>
      </c>
      <c r="G17" s="8">
        <v>3545</v>
      </c>
      <c r="H17" s="8">
        <v>46</v>
      </c>
    </row>
    <row r="18" spans="1:8" x14ac:dyDescent="0.2">
      <c r="A18" s="8" t="s">
        <v>52</v>
      </c>
      <c r="B18" t="s">
        <v>328</v>
      </c>
      <c r="C18" s="5" t="s">
        <v>329</v>
      </c>
      <c r="D18" t="s">
        <v>330</v>
      </c>
      <c r="E18">
        <v>12</v>
      </c>
      <c r="F18">
        <v>3655</v>
      </c>
      <c r="G18" s="8">
        <v>812</v>
      </c>
      <c r="H18" s="8">
        <v>22</v>
      </c>
    </row>
    <row r="19" spans="1:8" ht="30" customHeight="1" x14ac:dyDescent="0.2">
      <c r="A19" s="8"/>
      <c r="B19" s="8"/>
      <c r="C19" s="8"/>
      <c r="D19" s="23"/>
      <c r="E19" s="8"/>
      <c r="F19" s="8"/>
      <c r="G19" s="8"/>
    </row>
    <row r="20" spans="1:8" x14ac:dyDescent="0.2">
      <c r="A20" s="4" t="s">
        <v>293</v>
      </c>
      <c r="B20" s="4" t="s">
        <v>34</v>
      </c>
      <c r="C20" s="5" t="s">
        <v>294</v>
      </c>
      <c r="D20" s="22" t="s">
        <v>295</v>
      </c>
      <c r="E20" s="8">
        <f>SUM(E21:E26)</f>
        <v>109</v>
      </c>
      <c r="F20" s="8">
        <f>SUM(F21:F26)</f>
        <v>32566</v>
      </c>
      <c r="G20" s="8">
        <f>SUM(G21:G26)</f>
        <v>3105</v>
      </c>
      <c r="H20" s="8">
        <v>9.5299999999999994</v>
      </c>
    </row>
    <row r="21" spans="1:8" x14ac:dyDescent="0.2">
      <c r="A21" s="8" t="s">
        <v>53</v>
      </c>
      <c r="B21" s="10" t="s">
        <v>259</v>
      </c>
      <c r="C21" s="9" t="s">
        <v>260</v>
      </c>
      <c r="D21" s="23"/>
      <c r="E21" s="8">
        <v>18</v>
      </c>
      <c r="F21" s="8">
        <v>5317</v>
      </c>
      <c r="G21" s="35">
        <v>225</v>
      </c>
      <c r="H21" s="34">
        <v>4</v>
      </c>
    </row>
    <row r="22" spans="1:8" x14ac:dyDescent="0.2">
      <c r="A22" s="35" t="s">
        <v>54</v>
      </c>
      <c r="B22" s="29" t="s">
        <v>34</v>
      </c>
      <c r="C22" s="30" t="s">
        <v>34</v>
      </c>
      <c r="D22" s="31" t="s">
        <v>34</v>
      </c>
      <c r="E22" s="29" t="s">
        <v>34</v>
      </c>
      <c r="F22" s="29" t="s">
        <v>34</v>
      </c>
      <c r="G22" s="29">
        <v>0</v>
      </c>
      <c r="H22" s="32"/>
    </row>
    <row r="23" spans="1:8" x14ac:dyDescent="0.2">
      <c r="A23" s="8" t="s">
        <v>55</v>
      </c>
      <c r="B23" s="8" t="s">
        <v>339</v>
      </c>
      <c r="C23" s="5" t="s">
        <v>340</v>
      </c>
      <c r="D23" s="23" t="s">
        <v>34</v>
      </c>
      <c r="E23" s="8">
        <v>26</v>
      </c>
      <c r="F23" s="8">
        <v>7311</v>
      </c>
      <c r="G23" s="8">
        <v>865</v>
      </c>
      <c r="H23" s="8">
        <v>12</v>
      </c>
    </row>
    <row r="24" spans="1:8" x14ac:dyDescent="0.2">
      <c r="A24" s="8" t="s">
        <v>56</v>
      </c>
      <c r="B24" s="8" t="s">
        <v>261</v>
      </c>
      <c r="C24" s="9" t="s">
        <v>262</v>
      </c>
      <c r="D24" s="23"/>
      <c r="E24" s="8">
        <v>15</v>
      </c>
      <c r="F24" s="8">
        <v>5317</v>
      </c>
      <c r="G24" s="35">
        <v>1200</v>
      </c>
      <c r="H24" s="38">
        <v>23</v>
      </c>
    </row>
    <row r="25" spans="1:8" x14ac:dyDescent="0.2">
      <c r="A25" s="8" t="s">
        <v>57</v>
      </c>
      <c r="B25" s="8" t="s">
        <v>256</v>
      </c>
      <c r="C25" s="9" t="s">
        <v>257</v>
      </c>
      <c r="D25" s="23" t="s">
        <v>258</v>
      </c>
      <c r="E25" s="8">
        <v>25</v>
      </c>
      <c r="F25" s="8">
        <v>7975</v>
      </c>
      <c r="G25" s="35">
        <v>0</v>
      </c>
      <c r="H25" s="36"/>
    </row>
    <row r="26" spans="1:8" x14ac:dyDescent="0.2">
      <c r="A26" s="8" t="s">
        <v>58</v>
      </c>
      <c r="B26" s="8" t="s">
        <v>146</v>
      </c>
      <c r="C26" s="9" t="s">
        <v>147</v>
      </c>
      <c r="D26" s="23" t="s">
        <v>222</v>
      </c>
      <c r="E26" s="8">
        <v>25</v>
      </c>
      <c r="F26" s="8">
        <v>6646</v>
      </c>
      <c r="G26" s="8">
        <v>815</v>
      </c>
      <c r="H26" s="8">
        <v>12</v>
      </c>
    </row>
  </sheetData>
  <hyperlinks>
    <hyperlink ref="C22" r:id="rId1" display="antti.rajalin@elisanet.fi"/>
    <hyperlink ref="C17" r:id="rId2"/>
    <hyperlink ref="C26" r:id="rId3"/>
    <hyperlink ref="C10" r:id="rId4"/>
    <hyperlink ref="C15" r:id="rId5"/>
    <hyperlink ref="C5" r:id="rId6"/>
    <hyperlink ref="C4" r:id="rId7"/>
    <hyperlink ref="C11" r:id="rId8"/>
    <hyperlink ref="C8" r:id="rId9"/>
    <hyperlink ref="C7" r:id="rId10"/>
    <hyperlink ref="C9" r:id="rId11"/>
    <hyperlink ref="C14" r:id="rId12"/>
    <hyperlink ref="C25" r:id="rId13"/>
    <hyperlink ref="C23" r:id="rId14"/>
    <hyperlink ref="C21" r:id="rId15"/>
    <hyperlink ref="C24" r:id="rId16"/>
    <hyperlink ref="C6" r:id="rId17"/>
    <hyperlink ref="C13" r:id="rId18"/>
    <hyperlink ref="C20" r:id="rId19"/>
    <hyperlink ref="C16" r:id="rId20"/>
    <hyperlink ref="C18" r:id="rId21"/>
  </hyperlinks>
  <pageMargins left="0.7" right="0.7" top="0.75" bottom="0.75" header="0.3" footer="0.3"/>
  <pageSetup paperSize="9" orientation="landscape" horizontalDpi="4294967293" verticalDpi="4294967293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1" spans="1:9" ht="28.25" customHeight="1" x14ac:dyDescent="0.2">
      <c r="A1" s="4" t="s">
        <v>206</v>
      </c>
      <c r="B1" s="4" t="s">
        <v>34</v>
      </c>
      <c r="C1" s="4" t="s">
        <v>266</v>
      </c>
      <c r="D1" s="4">
        <v>32969</v>
      </c>
      <c r="E1" s="4" t="s">
        <v>34</v>
      </c>
      <c r="F1" s="6">
        <v>42252</v>
      </c>
      <c r="G1" s="27">
        <v>42825</v>
      </c>
      <c r="H1" s="8"/>
      <c r="I1" s="8"/>
    </row>
    <row r="2" spans="1:9" ht="21.5" customHeight="1" x14ac:dyDescent="0.2">
      <c r="A2" s="4"/>
      <c r="B2" s="4" t="s">
        <v>41</v>
      </c>
      <c r="C2" s="4" t="s">
        <v>90</v>
      </c>
      <c r="D2" s="4" t="s">
        <v>87</v>
      </c>
      <c r="E2" s="4" t="s">
        <v>40</v>
      </c>
      <c r="F2" s="11" t="s">
        <v>42</v>
      </c>
      <c r="G2" s="4" t="s">
        <v>269</v>
      </c>
      <c r="H2" s="6" t="s">
        <v>270</v>
      </c>
      <c r="I2" s="8"/>
    </row>
    <row r="3" spans="1:9" x14ac:dyDescent="0.2">
      <c r="A3" s="4" t="s">
        <v>296</v>
      </c>
      <c r="B3" s="4" t="s">
        <v>34</v>
      </c>
      <c r="C3" s="5" t="s">
        <v>297</v>
      </c>
      <c r="D3" s="22" t="s">
        <v>298</v>
      </c>
      <c r="E3" s="4">
        <v>249</v>
      </c>
      <c r="F3" s="4">
        <f>SUM(E3,F13:F18,F5:F9)</f>
        <v>44047</v>
      </c>
      <c r="G3" s="4">
        <f>SUM(G12,G4)</f>
        <v>38046</v>
      </c>
      <c r="H3" s="8">
        <v>86.38</v>
      </c>
      <c r="I3" s="8"/>
    </row>
    <row r="4" spans="1:9" ht="21.5" customHeight="1" x14ac:dyDescent="0.2">
      <c r="A4" s="4" t="s">
        <v>299</v>
      </c>
      <c r="B4" s="4" t="s">
        <v>34</v>
      </c>
      <c r="C4" s="5" t="s">
        <v>300</v>
      </c>
      <c r="D4" s="22" t="s">
        <v>301</v>
      </c>
      <c r="E4" s="8">
        <f>SUM(E5:E9)</f>
        <v>96</v>
      </c>
      <c r="F4" s="8">
        <f>SUM(E4,F5:F9)</f>
        <v>21105</v>
      </c>
      <c r="G4" s="33">
        <f>SUM(G5:G9)</f>
        <v>11341</v>
      </c>
      <c r="H4" s="8">
        <v>53.74</v>
      </c>
      <c r="I4" s="8"/>
    </row>
    <row r="5" spans="1:9" x14ac:dyDescent="0.2">
      <c r="A5" s="8" t="s">
        <v>11</v>
      </c>
      <c r="B5" s="8" t="s">
        <v>93</v>
      </c>
      <c r="C5" s="9" t="s">
        <v>148</v>
      </c>
      <c r="D5" s="23" t="s">
        <v>145</v>
      </c>
      <c r="E5" s="8">
        <v>17</v>
      </c>
      <c r="F5" s="8">
        <v>3541</v>
      </c>
      <c r="G5" s="33">
        <v>30</v>
      </c>
      <c r="H5" s="8" t="s">
        <v>34</v>
      </c>
      <c r="I5" s="8"/>
    </row>
    <row r="6" spans="1:9" x14ac:dyDescent="0.2">
      <c r="A6" s="8" t="s">
        <v>59</v>
      </c>
      <c r="B6" s="8" t="s">
        <v>135</v>
      </c>
      <c r="C6" s="9" t="s">
        <v>136</v>
      </c>
      <c r="D6" s="23" t="s">
        <v>137</v>
      </c>
      <c r="E6" s="8">
        <v>28</v>
      </c>
      <c r="F6" s="8">
        <v>6609</v>
      </c>
      <c r="G6" s="33">
        <v>11146</v>
      </c>
      <c r="H6" s="8" t="s">
        <v>34</v>
      </c>
      <c r="I6" s="8"/>
    </row>
    <row r="7" spans="1:9" x14ac:dyDescent="0.2">
      <c r="A7" s="8" t="s">
        <v>60</v>
      </c>
      <c r="B7" s="8" t="s">
        <v>337</v>
      </c>
      <c r="C7" s="5" t="s">
        <v>338</v>
      </c>
      <c r="D7" s="23" t="s">
        <v>34</v>
      </c>
      <c r="E7" s="8">
        <v>16</v>
      </c>
      <c r="F7" s="8">
        <v>3069</v>
      </c>
      <c r="G7" s="33">
        <v>10</v>
      </c>
      <c r="H7" s="8" t="s">
        <v>34</v>
      </c>
      <c r="I7" s="8"/>
    </row>
    <row r="8" spans="1:9" x14ac:dyDescent="0.2">
      <c r="A8" s="8" t="s">
        <v>61</v>
      </c>
      <c r="B8" s="8" t="s">
        <v>103</v>
      </c>
      <c r="C8" s="9" t="s">
        <v>104</v>
      </c>
      <c r="D8" s="23" t="s">
        <v>105</v>
      </c>
      <c r="E8" s="8">
        <v>21</v>
      </c>
      <c r="F8" s="8">
        <v>4485</v>
      </c>
      <c r="G8" s="33">
        <v>70</v>
      </c>
      <c r="H8" s="8" t="s">
        <v>34</v>
      </c>
      <c r="I8" s="8"/>
    </row>
    <row r="9" spans="1:9" x14ac:dyDescent="0.2">
      <c r="A9" s="8" t="s">
        <v>62</v>
      </c>
      <c r="B9" s="8" t="s">
        <v>179</v>
      </c>
      <c r="C9" s="9" t="s">
        <v>183</v>
      </c>
      <c r="D9" s="23" t="s">
        <v>184</v>
      </c>
      <c r="E9" s="8">
        <v>14</v>
      </c>
      <c r="F9" s="8">
        <v>3305</v>
      </c>
      <c r="G9" s="33">
        <v>85</v>
      </c>
      <c r="H9" s="8" t="s">
        <v>34</v>
      </c>
      <c r="I9" s="8"/>
    </row>
    <row r="10" spans="1:9" x14ac:dyDescent="0.2">
      <c r="A10" s="8" t="s">
        <v>34</v>
      </c>
      <c r="B10" s="8"/>
      <c r="C10" s="8"/>
      <c r="D10" s="23"/>
      <c r="E10" s="8"/>
      <c r="F10" s="8"/>
      <c r="G10" s="8"/>
      <c r="H10" s="8"/>
      <c r="I10" s="8"/>
    </row>
    <row r="11" spans="1:9" x14ac:dyDescent="0.2">
      <c r="A11" s="8"/>
      <c r="B11" s="8"/>
      <c r="C11" s="8"/>
      <c r="D11" s="23"/>
      <c r="E11" s="8"/>
      <c r="F11" s="8"/>
      <c r="G11" s="8"/>
      <c r="H11" s="8"/>
      <c r="I11" s="8"/>
    </row>
    <row r="12" spans="1:9" ht="18" customHeight="1" x14ac:dyDescent="0.2">
      <c r="A12" s="4" t="s">
        <v>302</v>
      </c>
      <c r="B12" s="4" t="s">
        <v>34</v>
      </c>
      <c r="C12" s="5" t="s">
        <v>303</v>
      </c>
      <c r="D12" s="22" t="s">
        <v>304</v>
      </c>
      <c r="E12" s="8">
        <f>SUM(E13:E18)</f>
        <v>153</v>
      </c>
      <c r="F12" s="8">
        <f>SUM(F13:F18)</f>
        <v>22789</v>
      </c>
      <c r="G12" s="8">
        <f>SUM(G13:G18)</f>
        <v>26705</v>
      </c>
      <c r="H12" s="25">
        <v>117.18</v>
      </c>
      <c r="I12" s="8"/>
    </row>
    <row r="13" spans="1:9" x14ac:dyDescent="0.2">
      <c r="A13" s="8" t="s">
        <v>63</v>
      </c>
      <c r="B13" s="8" t="s">
        <v>94</v>
      </c>
      <c r="C13" s="9" t="s">
        <v>97</v>
      </c>
      <c r="D13" s="23" t="s">
        <v>223</v>
      </c>
      <c r="E13" s="8">
        <v>39</v>
      </c>
      <c r="F13" s="8">
        <v>5881</v>
      </c>
      <c r="G13" s="8">
        <v>8158</v>
      </c>
      <c r="H13" s="8"/>
      <c r="I13" s="8"/>
    </row>
    <row r="14" spans="1:9" x14ac:dyDescent="0.2">
      <c r="A14" s="8" t="s">
        <v>64</v>
      </c>
      <c r="B14" s="8" t="s">
        <v>264</v>
      </c>
      <c r="C14" s="9" t="s">
        <v>265</v>
      </c>
      <c r="D14" s="23" t="s">
        <v>34</v>
      </c>
      <c r="E14" s="8">
        <v>17</v>
      </c>
      <c r="F14" s="8">
        <v>2940</v>
      </c>
      <c r="G14" s="8">
        <v>2245</v>
      </c>
      <c r="H14" s="8"/>
      <c r="I14" s="8"/>
    </row>
    <row r="15" spans="1:9" x14ac:dyDescent="0.2">
      <c r="A15" s="8" t="s">
        <v>64</v>
      </c>
      <c r="B15" s="8" t="s">
        <v>335</v>
      </c>
      <c r="C15" s="9"/>
      <c r="D15" s="23" t="s">
        <v>336</v>
      </c>
      <c r="E15" s="8"/>
      <c r="F15" s="8"/>
      <c r="G15" s="8"/>
      <c r="H15" s="8"/>
      <c r="I15" s="8"/>
    </row>
    <row r="16" spans="1:9" x14ac:dyDescent="0.2">
      <c r="A16" s="8" t="s">
        <v>65</v>
      </c>
      <c r="B16" s="8" t="s">
        <v>98</v>
      </c>
      <c r="C16" s="9" t="s">
        <v>99</v>
      </c>
      <c r="D16" s="23" t="s">
        <v>268</v>
      </c>
      <c r="E16" s="8">
        <v>27</v>
      </c>
      <c r="F16" s="8">
        <v>4117</v>
      </c>
      <c r="G16" s="8">
        <v>5819</v>
      </c>
      <c r="H16" s="8" t="s">
        <v>34</v>
      </c>
      <c r="I16" s="8"/>
    </row>
    <row r="17" spans="1:9" x14ac:dyDescent="0.2">
      <c r="A17" s="8" t="s">
        <v>66</v>
      </c>
      <c r="B17" s="8" t="s">
        <v>165</v>
      </c>
      <c r="C17" s="9" t="s">
        <v>166</v>
      </c>
      <c r="D17" s="23" t="s">
        <v>245</v>
      </c>
      <c r="E17" s="8">
        <v>41</v>
      </c>
      <c r="F17" s="8">
        <v>5587</v>
      </c>
      <c r="G17" s="8">
        <v>7844</v>
      </c>
      <c r="H17" s="8"/>
      <c r="I17" s="8"/>
    </row>
    <row r="18" spans="1:9" x14ac:dyDescent="0.2">
      <c r="A18" s="8" t="s">
        <v>67</v>
      </c>
      <c r="B18" s="8" t="s">
        <v>176</v>
      </c>
      <c r="C18" s="9" t="s">
        <v>177</v>
      </c>
      <c r="D18" s="23" t="s">
        <v>224</v>
      </c>
      <c r="E18" s="8">
        <v>29</v>
      </c>
      <c r="F18" s="8">
        <v>4264</v>
      </c>
      <c r="G18" s="8">
        <v>2639</v>
      </c>
      <c r="H18" s="8"/>
      <c r="I18" s="8"/>
    </row>
  </sheetData>
  <hyperlinks>
    <hyperlink ref="C13" r:id="rId1"/>
    <hyperlink ref="C16" r:id="rId2"/>
    <hyperlink ref="C8" r:id="rId3"/>
    <hyperlink ref="C14" r:id="rId4"/>
    <hyperlink ref="C6" r:id="rId5"/>
    <hyperlink ref="C7" r:id="rId6"/>
    <hyperlink ref="C5" r:id="rId7"/>
    <hyperlink ref="C17" r:id="rId8"/>
    <hyperlink ref="C18" r:id="rId9"/>
    <hyperlink ref="C9" r:id="rId10"/>
    <hyperlink ref="C3" r:id="rId11"/>
    <hyperlink ref="C4" r:id="rId12"/>
    <hyperlink ref="C12" r:id="rId13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33203125" customWidth="1"/>
    <col min="8" max="8" width="8.83203125" customWidth="1"/>
  </cols>
  <sheetData>
    <row r="1" spans="1:10" ht="22.75" customHeight="1" x14ac:dyDescent="0.2">
      <c r="A1" s="4" t="s">
        <v>202</v>
      </c>
      <c r="B1" s="13"/>
      <c r="C1" s="11" t="s">
        <v>266</v>
      </c>
      <c r="D1" s="11">
        <v>52805</v>
      </c>
      <c r="E1" s="11" t="s">
        <v>34</v>
      </c>
      <c r="F1" s="14">
        <v>42252</v>
      </c>
      <c r="G1" s="28">
        <v>42825</v>
      </c>
      <c r="H1" s="13"/>
      <c r="I1" s="8"/>
    </row>
    <row r="2" spans="1:10" ht="18.5" customHeight="1" x14ac:dyDescent="0.2">
      <c r="A2" s="4"/>
      <c r="B2" s="18" t="s">
        <v>68</v>
      </c>
      <c r="C2" s="18" t="s">
        <v>88</v>
      </c>
      <c r="D2" s="18" t="s">
        <v>89</v>
      </c>
      <c r="E2" s="18" t="s">
        <v>69</v>
      </c>
      <c r="F2" s="18" t="s">
        <v>70</v>
      </c>
      <c r="G2" s="18" t="s">
        <v>269</v>
      </c>
      <c r="H2" s="18" t="s">
        <v>274</v>
      </c>
      <c r="I2" s="8"/>
    </row>
    <row r="3" spans="1:10" ht="30" customHeight="1" x14ac:dyDescent="0.2">
      <c r="A3" s="4" t="s">
        <v>305</v>
      </c>
      <c r="B3" s="4" t="s">
        <v>34</v>
      </c>
      <c r="C3" s="9" t="s">
        <v>306</v>
      </c>
      <c r="D3" s="23" t="s">
        <v>307</v>
      </c>
      <c r="E3" s="4">
        <v>425</v>
      </c>
      <c r="F3" s="4">
        <f>SUM(E3,F20:F26,F13:F17,F5:F10)</f>
        <v>70056</v>
      </c>
      <c r="G3" s="26">
        <f>SUM(G19,G12,G4)</f>
        <v>25854</v>
      </c>
      <c r="H3" s="17">
        <v>36.9</v>
      </c>
      <c r="I3" s="8"/>
      <c r="J3" t="s">
        <v>34</v>
      </c>
    </row>
    <row r="4" spans="1:10" x14ac:dyDescent="0.2">
      <c r="A4" s="4" t="s">
        <v>308</v>
      </c>
      <c r="B4" s="4" t="s">
        <v>34</v>
      </c>
      <c r="C4" s="5" t="s">
        <v>309</v>
      </c>
      <c r="D4" s="22" t="s">
        <v>310</v>
      </c>
      <c r="E4" s="8">
        <f>SUM(E5:E10)</f>
        <v>145</v>
      </c>
      <c r="F4" s="8">
        <f>SUM(F5:F10 )</f>
        <v>23005</v>
      </c>
      <c r="G4" s="8">
        <f>SUM(G5:G10)</f>
        <v>10979</v>
      </c>
      <c r="H4" s="8">
        <v>47.72</v>
      </c>
      <c r="I4" s="8"/>
    </row>
    <row r="5" spans="1:10" x14ac:dyDescent="0.2">
      <c r="A5" s="8" t="s">
        <v>71</v>
      </c>
      <c r="B5" s="8" t="s">
        <v>171</v>
      </c>
      <c r="C5" s="9" t="s">
        <v>172</v>
      </c>
      <c r="D5" s="23" t="s">
        <v>244</v>
      </c>
      <c r="E5" s="8">
        <v>21</v>
      </c>
      <c r="F5" s="8">
        <v>3158</v>
      </c>
      <c r="G5" s="8">
        <v>1015</v>
      </c>
      <c r="H5" s="8">
        <v>32</v>
      </c>
      <c r="I5" s="8"/>
    </row>
    <row r="6" spans="1:10" x14ac:dyDescent="0.2">
      <c r="A6" s="8" t="s">
        <v>4</v>
      </c>
      <c r="B6" s="8" t="s">
        <v>116</v>
      </c>
      <c r="C6" s="9" t="s">
        <v>141</v>
      </c>
      <c r="D6" s="23" t="s">
        <v>188</v>
      </c>
      <c r="E6" s="8">
        <v>40</v>
      </c>
      <c r="F6" s="8">
        <v>6815</v>
      </c>
      <c r="G6" s="8">
        <v>7220</v>
      </c>
      <c r="H6" s="25">
        <v>106</v>
      </c>
      <c r="I6" s="8"/>
    </row>
    <row r="7" spans="1:10" x14ac:dyDescent="0.2">
      <c r="A7" s="8" t="s">
        <v>72</v>
      </c>
      <c r="B7" s="8" t="s">
        <v>169</v>
      </c>
      <c r="C7" s="9" t="s">
        <v>170</v>
      </c>
      <c r="D7" s="23" t="s">
        <v>225</v>
      </c>
      <c r="E7" s="8">
        <v>21</v>
      </c>
      <c r="F7" s="8">
        <v>2493</v>
      </c>
      <c r="G7" s="8">
        <v>400</v>
      </c>
      <c r="H7" s="8">
        <v>16</v>
      </c>
      <c r="I7" s="8"/>
    </row>
    <row r="8" spans="1:10" x14ac:dyDescent="0.2">
      <c r="A8" s="8" t="s">
        <v>73</v>
      </c>
      <c r="B8" s="8" t="s">
        <v>214</v>
      </c>
      <c r="C8" s="9" t="s">
        <v>215</v>
      </c>
      <c r="D8" s="23" t="s">
        <v>226</v>
      </c>
      <c r="E8" s="8">
        <v>20</v>
      </c>
      <c r="F8" s="8">
        <v>3325</v>
      </c>
      <c r="G8" s="8">
        <v>0</v>
      </c>
      <c r="H8" s="34"/>
      <c r="I8" s="8"/>
    </row>
    <row r="9" spans="1:10" x14ac:dyDescent="0.2">
      <c r="A9" s="8" t="s">
        <v>25</v>
      </c>
      <c r="B9" s="12" t="s">
        <v>185</v>
      </c>
      <c r="C9" s="9" t="s">
        <v>194</v>
      </c>
      <c r="D9" s="23" t="s">
        <v>195</v>
      </c>
      <c r="E9" s="8">
        <v>20</v>
      </c>
      <c r="F9" s="8">
        <v>2796</v>
      </c>
      <c r="G9" s="8">
        <v>415</v>
      </c>
      <c r="H9" s="8">
        <v>15</v>
      </c>
      <c r="I9" s="8"/>
    </row>
    <row r="10" spans="1:10" ht="14.5" customHeight="1" x14ac:dyDescent="0.2">
      <c r="A10" s="8" t="s">
        <v>26</v>
      </c>
      <c r="B10" s="8" t="s">
        <v>173</v>
      </c>
      <c r="C10" s="9" t="s">
        <v>216</v>
      </c>
      <c r="D10" s="23" t="s">
        <v>243</v>
      </c>
      <c r="E10" s="8">
        <v>23</v>
      </c>
      <c r="F10" s="8">
        <v>4418</v>
      </c>
      <c r="G10" s="8">
        <v>1929</v>
      </c>
      <c r="H10" s="8">
        <v>44</v>
      </c>
      <c r="I10" s="8"/>
    </row>
    <row r="11" spans="1:10" x14ac:dyDescent="0.2">
      <c r="A11" s="8"/>
      <c r="B11" s="8"/>
      <c r="C11" s="8"/>
      <c r="D11" s="23"/>
      <c r="E11" s="8" t="s">
        <v>34</v>
      </c>
      <c r="F11" s="8"/>
      <c r="G11" s="8"/>
      <c r="H11" s="8"/>
      <c r="I11" s="8"/>
    </row>
    <row r="12" spans="1:10" x14ac:dyDescent="0.2">
      <c r="A12" s="4" t="s">
        <v>311</v>
      </c>
      <c r="B12" s="4" t="s">
        <v>34</v>
      </c>
      <c r="C12" s="5" t="s">
        <v>312</v>
      </c>
      <c r="D12" s="22" t="s">
        <v>313</v>
      </c>
      <c r="E12" s="8">
        <f>SUM(E13:E17)</f>
        <v>124</v>
      </c>
      <c r="F12" s="8">
        <f>SUM(F13:F17)</f>
        <v>20821</v>
      </c>
      <c r="G12" s="8">
        <f>SUM(G13:G17)</f>
        <v>11188</v>
      </c>
      <c r="H12" s="8">
        <v>53.73</v>
      </c>
      <c r="I12" s="8"/>
    </row>
    <row r="13" spans="1:10" x14ac:dyDescent="0.2">
      <c r="A13" s="8" t="s">
        <v>74</v>
      </c>
      <c r="B13" s="8" t="s">
        <v>180</v>
      </c>
      <c r="C13" s="5" t="s">
        <v>327</v>
      </c>
      <c r="D13" s="23" t="s">
        <v>326</v>
      </c>
      <c r="E13" s="8">
        <v>14</v>
      </c>
      <c r="F13" s="8">
        <v>2362</v>
      </c>
      <c r="G13" s="8">
        <v>700</v>
      </c>
      <c r="H13" s="8">
        <v>30</v>
      </c>
      <c r="I13" s="8"/>
    </row>
    <row r="14" spans="1:10" x14ac:dyDescent="0.2">
      <c r="A14" s="8" t="s">
        <v>9</v>
      </c>
      <c r="B14" s="8" t="s">
        <v>92</v>
      </c>
      <c r="C14" s="9" t="s">
        <v>91</v>
      </c>
      <c r="D14" s="23" t="s">
        <v>242</v>
      </c>
      <c r="E14" s="8">
        <v>29</v>
      </c>
      <c r="F14" s="8">
        <v>4724</v>
      </c>
      <c r="G14" s="8">
        <v>4902</v>
      </c>
      <c r="H14" s="25">
        <v>104</v>
      </c>
      <c r="I14" s="8"/>
    </row>
    <row r="15" spans="1:10" x14ac:dyDescent="0.2">
      <c r="A15" s="8" t="s">
        <v>75</v>
      </c>
      <c r="B15" s="8" t="s">
        <v>175</v>
      </c>
      <c r="C15" s="9" t="s">
        <v>174</v>
      </c>
      <c r="D15" s="23" t="s">
        <v>227</v>
      </c>
      <c r="E15" s="8">
        <v>26</v>
      </c>
      <c r="F15" s="8">
        <v>4387</v>
      </c>
      <c r="G15" s="8">
        <v>2200</v>
      </c>
      <c r="H15" s="8">
        <v>50</v>
      </c>
      <c r="I15" s="8"/>
    </row>
    <row r="16" spans="1:10" x14ac:dyDescent="0.2">
      <c r="A16" s="8" t="s">
        <v>76</v>
      </c>
      <c r="B16" s="8" t="s">
        <v>113</v>
      </c>
      <c r="C16" s="9" t="s">
        <v>114</v>
      </c>
      <c r="D16" s="23" t="s">
        <v>228</v>
      </c>
      <c r="E16" s="8">
        <v>25</v>
      </c>
      <c r="F16" s="8">
        <v>3712</v>
      </c>
      <c r="G16" s="8">
        <v>200</v>
      </c>
      <c r="H16" s="8">
        <v>5</v>
      </c>
      <c r="I16" s="8"/>
    </row>
    <row r="17" spans="1:9" ht="14.5" customHeight="1" x14ac:dyDescent="0.2">
      <c r="A17" s="8" t="s">
        <v>23</v>
      </c>
      <c r="B17" s="8" t="s">
        <v>128</v>
      </c>
      <c r="C17" s="9" t="s">
        <v>129</v>
      </c>
      <c r="D17" s="23" t="s">
        <v>229</v>
      </c>
      <c r="E17" s="8">
        <v>30</v>
      </c>
      <c r="F17" s="8">
        <v>5636</v>
      </c>
      <c r="G17" s="8">
        <v>3186</v>
      </c>
      <c r="H17" s="8">
        <v>57</v>
      </c>
      <c r="I17" s="8"/>
    </row>
    <row r="18" spans="1:9" x14ac:dyDescent="0.2">
      <c r="A18" s="8"/>
      <c r="B18" s="8"/>
      <c r="C18" s="8"/>
      <c r="D18" s="23"/>
      <c r="E18" s="8" t="s">
        <v>34</v>
      </c>
      <c r="F18" s="8"/>
      <c r="G18" s="8"/>
      <c r="H18" s="8"/>
      <c r="I18" s="8"/>
    </row>
    <row r="19" spans="1:9" x14ac:dyDescent="0.2">
      <c r="A19" s="4" t="s">
        <v>314</v>
      </c>
      <c r="B19" s="4" t="s">
        <v>34</v>
      </c>
      <c r="C19" s="5" t="s">
        <v>315</v>
      </c>
      <c r="D19" s="22" t="s">
        <v>316</v>
      </c>
      <c r="E19" s="8">
        <f>SUM(E20:E26)</f>
        <v>139</v>
      </c>
      <c r="F19" s="8">
        <f>SUM(F20:F26)</f>
        <v>25805</v>
      </c>
      <c r="G19" s="8">
        <f>SUM(G20:G26)</f>
        <v>3687</v>
      </c>
      <c r="H19" s="8">
        <v>14.29</v>
      </c>
      <c r="I19" s="8"/>
    </row>
    <row r="20" spans="1:9" x14ac:dyDescent="0.2">
      <c r="A20" s="8" t="s">
        <v>34</v>
      </c>
      <c r="B20" s="8" t="s">
        <v>34</v>
      </c>
      <c r="C20" s="9" t="s">
        <v>34</v>
      </c>
      <c r="D20" s="23" t="s">
        <v>34</v>
      </c>
      <c r="E20" s="8" t="s">
        <v>34</v>
      </c>
      <c r="F20" s="8">
        <v>0</v>
      </c>
      <c r="G20" s="8"/>
      <c r="H20" s="8"/>
      <c r="I20" s="8"/>
    </row>
    <row r="21" spans="1:9" x14ac:dyDescent="0.2">
      <c r="A21" s="8" t="s">
        <v>19</v>
      </c>
      <c r="B21" s="8" t="s">
        <v>117</v>
      </c>
      <c r="C21" s="9" t="s">
        <v>118</v>
      </c>
      <c r="D21" s="23" t="s">
        <v>230</v>
      </c>
      <c r="E21" s="8">
        <v>22</v>
      </c>
      <c r="F21" s="8">
        <v>4009</v>
      </c>
      <c r="G21" s="8">
        <v>0</v>
      </c>
      <c r="H21" s="34"/>
      <c r="I21" s="8"/>
    </row>
    <row r="22" spans="1:9" x14ac:dyDescent="0.2">
      <c r="A22" s="8" t="s">
        <v>77</v>
      </c>
      <c r="B22" s="8" t="s">
        <v>138</v>
      </c>
      <c r="C22" s="9" t="s">
        <v>139</v>
      </c>
      <c r="D22" s="23" t="s">
        <v>140</v>
      </c>
      <c r="E22" s="8">
        <v>21</v>
      </c>
      <c r="F22" s="8">
        <v>4170</v>
      </c>
      <c r="G22" s="8">
        <v>2175</v>
      </c>
      <c r="H22" s="8">
        <v>52</v>
      </c>
      <c r="I22" s="8"/>
    </row>
    <row r="23" spans="1:9" x14ac:dyDescent="0.2">
      <c r="A23" s="8" t="s">
        <v>5</v>
      </c>
      <c r="B23" s="8" t="s">
        <v>130</v>
      </c>
      <c r="C23" s="9" t="s">
        <v>131</v>
      </c>
      <c r="D23" s="23" t="s">
        <v>231</v>
      </c>
      <c r="E23" s="8">
        <v>22</v>
      </c>
      <c r="F23" s="8">
        <v>3601</v>
      </c>
      <c r="G23" s="8">
        <v>0</v>
      </c>
      <c r="H23" s="34"/>
      <c r="I23" s="8"/>
    </row>
    <row r="24" spans="1:9" x14ac:dyDescent="0.2">
      <c r="A24" s="8" t="s">
        <v>78</v>
      </c>
      <c r="B24" s="8" t="s">
        <v>101</v>
      </c>
      <c r="C24" s="9" t="s">
        <v>102</v>
      </c>
      <c r="D24" s="23" t="s">
        <v>232</v>
      </c>
      <c r="E24" s="8">
        <v>27</v>
      </c>
      <c r="F24" s="8">
        <v>5117</v>
      </c>
      <c r="G24" s="8">
        <v>1312</v>
      </c>
      <c r="H24" s="8">
        <v>26</v>
      </c>
      <c r="I24" s="8"/>
    </row>
    <row r="25" spans="1:9" x14ac:dyDescent="0.2">
      <c r="A25" s="8" t="s">
        <v>79</v>
      </c>
      <c r="B25" s="8" t="s">
        <v>196</v>
      </c>
      <c r="C25" s="9" t="s">
        <v>197</v>
      </c>
      <c r="D25" s="23" t="s">
        <v>198</v>
      </c>
      <c r="E25" s="8">
        <v>24</v>
      </c>
      <c r="F25" s="8">
        <v>4738</v>
      </c>
      <c r="G25" s="8">
        <v>0</v>
      </c>
      <c r="H25" s="34" t="s">
        <v>34</v>
      </c>
      <c r="I25" s="8"/>
    </row>
    <row r="26" spans="1:9" x14ac:dyDescent="0.2">
      <c r="A26" s="8" t="s">
        <v>100</v>
      </c>
      <c r="B26" s="8" t="s">
        <v>332</v>
      </c>
      <c r="C26" s="5" t="s">
        <v>333</v>
      </c>
      <c r="D26" s="23" t="s">
        <v>334</v>
      </c>
      <c r="E26" s="8">
        <v>23</v>
      </c>
      <c r="F26" s="8">
        <v>4170</v>
      </c>
      <c r="G26" s="8">
        <v>200</v>
      </c>
      <c r="H26" s="39">
        <v>5</v>
      </c>
      <c r="I26" s="8"/>
    </row>
    <row r="27" spans="1:9" x14ac:dyDescent="0.2">
      <c r="D27" s="24"/>
      <c r="E27" t="s">
        <v>34</v>
      </c>
    </row>
  </sheetData>
  <hyperlinks>
    <hyperlink ref="C13" r:id="rId1"/>
    <hyperlink ref="C24" r:id="rId2"/>
    <hyperlink ref="C16" r:id="rId3"/>
    <hyperlink ref="C14" r:id="rId4"/>
    <hyperlink ref="C21" r:id="rId5"/>
    <hyperlink ref="C26" r:id="rId6"/>
    <hyperlink ref="C17" r:id="rId7"/>
    <hyperlink ref="C23" r:id="rId8"/>
    <hyperlink ref="C8" r:id="rId9"/>
    <hyperlink ref="C22" r:id="rId10"/>
    <hyperlink ref="C6" r:id="rId11"/>
    <hyperlink ref="C20" r:id="rId12" display="salmutex@salmutex.fi"/>
    <hyperlink ref="C7" r:id="rId13"/>
    <hyperlink ref="C5" r:id="rId14"/>
    <hyperlink ref="C10" r:id="rId15"/>
    <hyperlink ref="C15" r:id="rId16"/>
    <hyperlink ref="C9" r:id="rId17"/>
    <hyperlink ref="C25" r:id="rId18"/>
    <hyperlink ref="C3" r:id="rId19" display="harri.lehtinen@pp.inet.fi"/>
    <hyperlink ref="C4" r:id="rId20"/>
    <hyperlink ref="C12" r:id="rId21"/>
    <hyperlink ref="C19" r:id="rId22"/>
  </hyperlinks>
  <pageMargins left="0.7" right="0.7" top="0.75" bottom="0.75" header="0.3" footer="0.3"/>
  <pageSetup paperSize="9" orientation="landscape" horizontalDpi="4294967293" verticalDpi="4294967293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4" sqref="F24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1" spans="1:9" ht="27" customHeight="1" x14ac:dyDescent="0.2">
      <c r="A1" s="4" t="s">
        <v>204</v>
      </c>
      <c r="B1" s="4" t="s">
        <v>34</v>
      </c>
      <c r="C1" s="4" t="s">
        <v>266</v>
      </c>
      <c r="D1" s="4">
        <v>20066</v>
      </c>
      <c r="E1" s="4" t="s">
        <v>34</v>
      </c>
      <c r="F1" s="6">
        <v>42252</v>
      </c>
      <c r="G1" s="27">
        <v>42825</v>
      </c>
      <c r="H1" s="8"/>
      <c r="I1" s="8"/>
    </row>
    <row r="2" spans="1:9" ht="22.25" customHeight="1" x14ac:dyDescent="0.2">
      <c r="A2" s="8"/>
      <c r="B2" s="4" t="s">
        <v>203</v>
      </c>
      <c r="C2" s="4" t="s">
        <v>88</v>
      </c>
      <c r="D2" s="4" t="s">
        <v>87</v>
      </c>
      <c r="E2" s="4" t="s">
        <v>40</v>
      </c>
      <c r="F2" s="4" t="s">
        <v>42</v>
      </c>
      <c r="G2" s="4" t="s">
        <v>269</v>
      </c>
      <c r="H2" s="6" t="s">
        <v>274</v>
      </c>
      <c r="I2" s="8"/>
    </row>
    <row r="3" spans="1:9" ht="23.5" customHeight="1" x14ac:dyDescent="0.2">
      <c r="A3" s="4" t="s">
        <v>317</v>
      </c>
      <c r="B3" s="4" t="s">
        <v>34</v>
      </c>
      <c r="C3" s="5" t="s">
        <v>318</v>
      </c>
      <c r="D3" s="23" t="s">
        <v>319</v>
      </c>
      <c r="E3" s="4">
        <v>282</v>
      </c>
      <c r="F3" s="4">
        <f>SUM(E3,F14:F20,F5:F10)</f>
        <v>41327</v>
      </c>
      <c r="G3" s="4">
        <f>SUM(G13,G4)</f>
        <v>16085</v>
      </c>
      <c r="H3" s="8">
        <v>38.92</v>
      </c>
      <c r="I3" s="8"/>
    </row>
    <row r="4" spans="1:9" ht="20.5" customHeight="1" x14ac:dyDescent="0.2">
      <c r="A4" s="4" t="s">
        <v>331</v>
      </c>
      <c r="B4" s="8" t="s">
        <v>34</v>
      </c>
      <c r="C4" s="5" t="s">
        <v>320</v>
      </c>
      <c r="D4" s="22" t="s">
        <v>321</v>
      </c>
      <c r="E4" s="4">
        <f>SUM(E5:E10)</f>
        <v>126</v>
      </c>
      <c r="F4" s="4">
        <f>SUM(F5:F10)</f>
        <v>17201</v>
      </c>
      <c r="G4" s="4">
        <f>SUM(G5:G10)</f>
        <v>6436</v>
      </c>
      <c r="H4" s="4">
        <v>37.42</v>
      </c>
      <c r="I4" s="8" t="s">
        <v>34</v>
      </c>
    </row>
    <row r="5" spans="1:9" x14ac:dyDescent="0.2">
      <c r="A5" s="8" t="s">
        <v>22</v>
      </c>
      <c r="B5" s="8" t="s">
        <v>186</v>
      </c>
      <c r="C5" s="9" t="s">
        <v>187</v>
      </c>
      <c r="D5" s="23" t="s">
        <v>233</v>
      </c>
      <c r="E5" s="8">
        <v>24</v>
      </c>
      <c r="F5" s="8">
        <v>2987</v>
      </c>
      <c r="G5" s="8">
        <v>300</v>
      </c>
      <c r="H5" s="35">
        <v>10</v>
      </c>
      <c r="I5" s="8"/>
    </row>
    <row r="6" spans="1:9" x14ac:dyDescent="0.2">
      <c r="A6" s="8" t="s">
        <v>80</v>
      </c>
      <c r="B6" s="8" t="s">
        <v>341</v>
      </c>
      <c r="C6" s="5" t="s">
        <v>342</v>
      </c>
      <c r="D6" s="23" t="s">
        <v>343</v>
      </c>
      <c r="E6" s="29"/>
      <c r="F6" s="29"/>
      <c r="G6" s="29"/>
      <c r="H6" s="29"/>
      <c r="I6" s="8"/>
    </row>
    <row r="7" spans="1:9" x14ac:dyDescent="0.2">
      <c r="A7" s="8" t="s">
        <v>80</v>
      </c>
      <c r="B7" s="8" t="s">
        <v>151</v>
      </c>
      <c r="C7" s="9" t="s">
        <v>152</v>
      </c>
      <c r="D7" s="23" t="s">
        <v>240</v>
      </c>
      <c r="E7" s="8">
        <v>29</v>
      </c>
      <c r="F7" s="8">
        <v>4174</v>
      </c>
      <c r="G7" s="8">
        <v>1010</v>
      </c>
      <c r="H7" s="8">
        <v>24</v>
      </c>
      <c r="I7" s="8"/>
    </row>
    <row r="8" spans="1:9" x14ac:dyDescent="0.2">
      <c r="A8" s="8" t="s">
        <v>81</v>
      </c>
      <c r="B8" s="8" t="s">
        <v>153</v>
      </c>
      <c r="C8" s="9" t="s">
        <v>157</v>
      </c>
      <c r="D8" s="23" t="s">
        <v>234</v>
      </c>
      <c r="E8" s="8">
        <v>27</v>
      </c>
      <c r="F8" s="8">
        <v>3626</v>
      </c>
      <c r="G8" s="8">
        <v>2060</v>
      </c>
      <c r="H8" s="8">
        <v>57</v>
      </c>
      <c r="I8" s="8"/>
    </row>
    <row r="9" spans="1:9" x14ac:dyDescent="0.2">
      <c r="A9" s="8" t="s">
        <v>82</v>
      </c>
      <c r="B9" s="8" t="s">
        <v>86</v>
      </c>
      <c r="C9" s="9" t="s">
        <v>263</v>
      </c>
      <c r="D9" s="23" t="s">
        <v>241</v>
      </c>
      <c r="E9" s="8">
        <v>23</v>
      </c>
      <c r="F9" s="8">
        <v>3208</v>
      </c>
      <c r="G9" s="8">
        <v>1606</v>
      </c>
      <c r="H9" s="8">
        <v>50</v>
      </c>
      <c r="I9" s="8"/>
    </row>
    <row r="10" spans="1:9" x14ac:dyDescent="0.2">
      <c r="A10" s="8" t="s">
        <v>20</v>
      </c>
      <c r="B10" s="8" t="s">
        <v>149</v>
      </c>
      <c r="C10" s="9" t="s">
        <v>150</v>
      </c>
      <c r="D10" s="23" t="s">
        <v>235</v>
      </c>
      <c r="E10" s="8">
        <v>23</v>
      </c>
      <c r="F10" s="8">
        <v>3206</v>
      </c>
      <c r="G10" s="8">
        <v>1460</v>
      </c>
      <c r="H10" s="8">
        <v>46</v>
      </c>
      <c r="I10" s="8"/>
    </row>
    <row r="11" spans="1:9" x14ac:dyDescent="0.2">
      <c r="A11" s="8" t="s">
        <v>34</v>
      </c>
      <c r="B11" s="8"/>
      <c r="C11" s="9"/>
      <c r="D11" s="23"/>
      <c r="E11" s="8"/>
      <c r="F11" s="8" t="s">
        <v>34</v>
      </c>
      <c r="G11" s="8"/>
      <c r="H11" s="8"/>
      <c r="I11" s="8"/>
    </row>
    <row r="12" spans="1:9" ht="27.5" customHeight="1" x14ac:dyDescent="0.2">
      <c r="A12" s="8"/>
      <c r="B12" s="8"/>
      <c r="C12" s="8"/>
      <c r="D12" s="23"/>
      <c r="E12" s="8"/>
      <c r="F12" s="8"/>
      <c r="G12" s="8"/>
      <c r="H12" s="8"/>
      <c r="I12" s="8"/>
    </row>
    <row r="13" spans="1:9" x14ac:dyDescent="0.2">
      <c r="A13" s="4" t="s">
        <v>322</v>
      </c>
      <c r="B13" s="8" t="s">
        <v>34</v>
      </c>
      <c r="C13" s="5" t="s">
        <v>323</v>
      </c>
      <c r="D13" s="22" t="s">
        <v>324</v>
      </c>
      <c r="E13" s="4">
        <f>SUM(E14:E20)</f>
        <v>156</v>
      </c>
      <c r="F13" s="4">
        <f>SUM(F14:F20 )</f>
        <v>23844</v>
      </c>
      <c r="G13" s="4">
        <f>SUM(G14:G20)</f>
        <v>9649</v>
      </c>
      <c r="H13" s="4">
        <v>40.47</v>
      </c>
      <c r="I13" s="8"/>
    </row>
    <row r="14" spans="1:9" x14ac:dyDescent="0.2">
      <c r="A14" s="8" t="s">
        <v>28</v>
      </c>
      <c r="B14" s="15" t="s">
        <v>178</v>
      </c>
      <c r="C14" s="9" t="s">
        <v>192</v>
      </c>
      <c r="D14" s="23" t="s">
        <v>193</v>
      </c>
      <c r="E14" s="8">
        <v>24</v>
      </c>
      <c r="F14" s="8">
        <v>3582</v>
      </c>
      <c r="G14" s="8">
        <v>400</v>
      </c>
      <c r="H14" s="39">
        <v>11</v>
      </c>
      <c r="I14" s="8"/>
    </row>
    <row r="15" spans="1:9" x14ac:dyDescent="0.2">
      <c r="A15" s="8" t="s">
        <v>7</v>
      </c>
      <c r="B15" s="16" t="s">
        <v>125</v>
      </c>
      <c r="C15" s="9" t="s">
        <v>161</v>
      </c>
      <c r="D15" s="23" t="s">
        <v>267</v>
      </c>
      <c r="E15" s="8">
        <v>30</v>
      </c>
      <c r="F15" s="8">
        <v>4568</v>
      </c>
      <c r="G15" s="8">
        <v>10</v>
      </c>
      <c r="H15" s="34" t="s">
        <v>34</v>
      </c>
      <c r="I15" s="8"/>
    </row>
    <row r="16" spans="1:9" x14ac:dyDescent="0.2">
      <c r="A16" s="8" t="s">
        <v>83</v>
      </c>
      <c r="B16" s="16" t="s">
        <v>199</v>
      </c>
      <c r="C16" s="9" t="s">
        <v>122</v>
      </c>
      <c r="D16" s="23" t="s">
        <v>236</v>
      </c>
      <c r="E16" s="29"/>
      <c r="F16" s="29" t="s">
        <v>34</v>
      </c>
      <c r="G16" s="29"/>
      <c r="H16" s="29" t="s">
        <v>34</v>
      </c>
      <c r="I16" s="8"/>
    </row>
    <row r="17" spans="1:9" x14ac:dyDescent="0.2">
      <c r="A17" s="8" t="s">
        <v>83</v>
      </c>
      <c r="B17" s="8" t="s">
        <v>123</v>
      </c>
      <c r="C17" s="9" t="s">
        <v>124</v>
      </c>
      <c r="D17" s="23" t="s">
        <v>237</v>
      </c>
      <c r="E17" s="8">
        <v>24</v>
      </c>
      <c r="F17" s="8">
        <v>4421</v>
      </c>
      <c r="G17" s="8">
        <v>1995</v>
      </c>
      <c r="H17" s="8">
        <v>45</v>
      </c>
      <c r="I17" s="8"/>
    </row>
    <row r="18" spans="1:9" x14ac:dyDescent="0.2">
      <c r="A18" s="8" t="s">
        <v>6</v>
      </c>
      <c r="B18" s="8" t="s">
        <v>181</v>
      </c>
      <c r="C18" s="9" t="s">
        <v>182</v>
      </c>
      <c r="D18" s="23" t="s">
        <v>238</v>
      </c>
      <c r="E18" s="8">
        <v>23</v>
      </c>
      <c r="F18" s="8">
        <v>3221</v>
      </c>
      <c r="G18" s="8">
        <v>649</v>
      </c>
      <c r="H18" s="39">
        <v>20</v>
      </c>
      <c r="I18" s="8"/>
    </row>
    <row r="19" spans="1:9" x14ac:dyDescent="0.2">
      <c r="A19" s="8" t="s">
        <v>84</v>
      </c>
      <c r="B19" s="8" t="s">
        <v>120</v>
      </c>
      <c r="C19" s="9" t="s">
        <v>121</v>
      </c>
      <c r="D19" s="23" t="s">
        <v>239</v>
      </c>
      <c r="E19" s="8">
        <v>26</v>
      </c>
      <c r="F19" s="8">
        <v>3543</v>
      </c>
      <c r="G19" s="8">
        <v>2340</v>
      </c>
      <c r="H19" s="8">
        <v>66</v>
      </c>
      <c r="I19" s="8"/>
    </row>
    <row r="20" spans="1:9" x14ac:dyDescent="0.2">
      <c r="A20" s="8" t="s">
        <v>85</v>
      </c>
      <c r="B20" s="8" t="s">
        <v>132</v>
      </c>
      <c r="C20" s="9" t="s">
        <v>133</v>
      </c>
      <c r="D20" s="23" t="s">
        <v>134</v>
      </c>
      <c r="E20" s="8">
        <v>29</v>
      </c>
      <c r="F20" s="8">
        <v>4509</v>
      </c>
      <c r="G20" s="8">
        <v>4255</v>
      </c>
      <c r="H20" s="8">
        <v>94</v>
      </c>
      <c r="I20" s="8"/>
    </row>
    <row r="21" spans="1:9" x14ac:dyDescent="0.2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8"/>
      <c r="B22" s="8"/>
      <c r="C22" s="8"/>
      <c r="D22" s="8"/>
      <c r="E22" s="8"/>
      <c r="F22" s="8"/>
      <c r="G22" s="8"/>
      <c r="H22" s="8"/>
      <c r="I22" s="8"/>
    </row>
  </sheetData>
  <hyperlinks>
    <hyperlink ref="C19" r:id="rId1"/>
    <hyperlink ref="C16" r:id="rId2"/>
    <hyperlink ref="C17" r:id="rId3"/>
    <hyperlink ref="C18" r:id="rId4"/>
    <hyperlink ref="C10" r:id="rId5"/>
    <hyperlink ref="C20" r:id="rId6"/>
    <hyperlink ref="C7" r:id="rId7"/>
    <hyperlink ref="C8" r:id="rId8"/>
    <hyperlink ref="C9" r:id="rId9"/>
    <hyperlink ref="C15" r:id="rId10"/>
    <hyperlink ref="C5" r:id="rId11"/>
    <hyperlink ref="C14" r:id="rId12"/>
    <hyperlink ref="C3" r:id="rId13"/>
    <hyperlink ref="C4" r:id="rId14"/>
    <hyperlink ref="C13" r:id="rId15"/>
    <hyperlink ref="C6" r:id="rId16"/>
  </hyperlinks>
  <pageMargins left="0.7" right="0.7" top="0.75" bottom="0.75" header="0.3" footer="0.3"/>
  <pageSetup paperSize="9" orientation="landscape" horizontalDpi="4294967293" verticalDpi="4294967293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H28" sqref="H28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2" spans="1:12" ht="16.75" customHeight="1" x14ac:dyDescent="0.2">
      <c r="A2" s="4" t="s">
        <v>344</v>
      </c>
      <c r="B2" s="4" t="s">
        <v>34</v>
      </c>
      <c r="C2" s="4" t="s">
        <v>34</v>
      </c>
      <c r="D2" s="4" t="s">
        <v>34</v>
      </c>
      <c r="E2" s="4" t="s">
        <v>34</v>
      </c>
      <c r="F2" s="6">
        <v>42252</v>
      </c>
      <c r="G2" s="27">
        <v>42825</v>
      </c>
      <c r="K2" s="3" t="s">
        <v>34</v>
      </c>
      <c r="L2" s="3" t="s">
        <v>34</v>
      </c>
    </row>
    <row r="3" spans="1:12" ht="27.5" customHeight="1" x14ac:dyDescent="0.2">
      <c r="A3" s="4"/>
      <c r="B3" s="4" t="s">
        <v>34</v>
      </c>
      <c r="C3" s="4" t="s">
        <v>88</v>
      </c>
      <c r="D3" s="4" t="s">
        <v>89</v>
      </c>
      <c r="E3" s="4" t="s">
        <v>69</v>
      </c>
      <c r="F3" s="11" t="s">
        <v>70</v>
      </c>
      <c r="G3" s="4" t="s">
        <v>269</v>
      </c>
      <c r="H3" s="2" t="s">
        <v>270</v>
      </c>
      <c r="K3" s="3"/>
      <c r="L3" s="3"/>
    </row>
    <row r="4" spans="1:12" ht="14.5" customHeight="1" x14ac:dyDescent="0.2">
      <c r="A4" s="4" t="s">
        <v>354</v>
      </c>
      <c r="B4" s="4" t="s">
        <v>347</v>
      </c>
      <c r="C4" s="5" t="s">
        <v>276</v>
      </c>
      <c r="D4" s="22" t="s">
        <v>345</v>
      </c>
      <c r="E4" s="4">
        <v>270</v>
      </c>
      <c r="F4" s="4">
        <v>50419</v>
      </c>
      <c r="G4" s="4">
        <v>25316</v>
      </c>
      <c r="H4" s="4">
        <v>50.21</v>
      </c>
    </row>
    <row r="5" spans="1:12" ht="14.5" customHeight="1" x14ac:dyDescent="0.2">
      <c r="A5" s="8" t="s">
        <v>355</v>
      </c>
      <c r="B5" s="8" t="s">
        <v>348</v>
      </c>
      <c r="C5" s="5" t="s">
        <v>279</v>
      </c>
      <c r="D5" s="23" t="s">
        <v>280</v>
      </c>
      <c r="E5" s="8">
        <v>181</v>
      </c>
      <c r="F5" s="8">
        <v>28294</v>
      </c>
      <c r="G5" s="8">
        <v>19621</v>
      </c>
      <c r="H5" s="8">
        <v>69</v>
      </c>
    </row>
    <row r="6" spans="1:12" x14ac:dyDescent="0.2">
      <c r="A6" s="8" t="s">
        <v>356</v>
      </c>
      <c r="B6" s="8" t="s">
        <v>349</v>
      </c>
      <c r="C6" s="5" t="s">
        <v>346</v>
      </c>
      <c r="D6" s="23" t="s">
        <v>283</v>
      </c>
      <c r="E6" s="8">
        <v>89</v>
      </c>
      <c r="F6" s="8">
        <v>22125</v>
      </c>
      <c r="G6" s="35">
        <v>5695</v>
      </c>
      <c r="H6" s="38">
        <v>25.74</v>
      </c>
    </row>
    <row r="7" spans="1:12" x14ac:dyDescent="0.2">
      <c r="A7" s="8"/>
      <c r="B7" s="8"/>
      <c r="C7" s="9"/>
      <c r="D7" s="23"/>
      <c r="E7" s="8"/>
      <c r="F7" s="8"/>
      <c r="G7" s="35"/>
      <c r="H7" s="38"/>
    </row>
    <row r="8" spans="1:12" x14ac:dyDescent="0.2">
      <c r="A8" s="4" t="s">
        <v>357</v>
      </c>
      <c r="B8" s="4" t="s">
        <v>284</v>
      </c>
      <c r="C8" s="5" t="s">
        <v>285</v>
      </c>
      <c r="D8" s="22" t="s">
        <v>286</v>
      </c>
      <c r="E8" s="4">
        <v>361</v>
      </c>
      <c r="F8" s="4">
        <v>108294</v>
      </c>
      <c r="G8" s="4">
        <v>42215</v>
      </c>
      <c r="H8" s="4">
        <v>38.979999999999997</v>
      </c>
    </row>
    <row r="9" spans="1:12" x14ac:dyDescent="0.2">
      <c r="A9" s="8" t="s">
        <v>355</v>
      </c>
      <c r="B9" s="8" t="s">
        <v>350</v>
      </c>
      <c r="C9" s="5" t="s">
        <v>288</v>
      </c>
      <c r="D9" s="23" t="s">
        <v>289</v>
      </c>
      <c r="E9" s="8">
        <v>147</v>
      </c>
      <c r="F9" s="8">
        <v>47482</v>
      </c>
      <c r="G9" s="35">
        <v>16883</v>
      </c>
      <c r="H9" s="38">
        <v>35.56</v>
      </c>
    </row>
    <row r="10" spans="1:12" x14ac:dyDescent="0.2">
      <c r="A10" s="8" t="s">
        <v>356</v>
      </c>
      <c r="B10" s="8" t="s">
        <v>351</v>
      </c>
      <c r="C10" s="5" t="s">
        <v>291</v>
      </c>
      <c r="D10" s="23" t="s">
        <v>292</v>
      </c>
      <c r="E10" s="8">
        <v>91</v>
      </c>
      <c r="F10" s="8">
        <v>28246</v>
      </c>
      <c r="G10" s="35">
        <v>20610</v>
      </c>
      <c r="H10" s="38">
        <v>72.97</v>
      </c>
    </row>
    <row r="11" spans="1:12" x14ac:dyDescent="0.2">
      <c r="A11" s="8" t="s">
        <v>358</v>
      </c>
      <c r="B11" s="8" t="s">
        <v>352</v>
      </c>
      <c r="C11" s="5" t="s">
        <v>294</v>
      </c>
      <c r="D11" s="23" t="s">
        <v>295</v>
      </c>
      <c r="E11" s="8">
        <v>109</v>
      </c>
      <c r="F11" s="8">
        <v>32566</v>
      </c>
      <c r="G11" s="8">
        <v>4722</v>
      </c>
      <c r="H11" s="39">
        <v>14.5</v>
      </c>
    </row>
    <row r="12" spans="1:12" ht="14.5" customHeight="1" x14ac:dyDescent="0.2">
      <c r="A12" s="8"/>
      <c r="B12" s="8"/>
      <c r="C12" s="8"/>
      <c r="D12" s="23"/>
      <c r="E12" s="8"/>
      <c r="F12" s="8"/>
      <c r="G12" s="8"/>
    </row>
    <row r="13" spans="1:12" x14ac:dyDescent="0.2">
      <c r="A13" s="4" t="s">
        <v>353</v>
      </c>
      <c r="B13" s="4" t="s">
        <v>359</v>
      </c>
      <c r="C13" s="5" t="s">
        <v>297</v>
      </c>
      <c r="D13" s="22" t="s">
        <v>298</v>
      </c>
      <c r="E13" s="4">
        <v>249</v>
      </c>
      <c r="F13" s="4">
        <v>44047</v>
      </c>
      <c r="G13" s="4">
        <v>43074</v>
      </c>
      <c r="H13" s="4">
        <v>97.79</v>
      </c>
    </row>
    <row r="14" spans="1:12" x14ac:dyDescent="0.2">
      <c r="A14" s="8" t="s">
        <v>355</v>
      </c>
      <c r="B14" s="8" t="s">
        <v>360</v>
      </c>
      <c r="C14" s="5" t="s">
        <v>300</v>
      </c>
      <c r="D14" s="23" t="s">
        <v>301</v>
      </c>
      <c r="E14" s="8">
        <v>96</v>
      </c>
      <c r="F14" s="8">
        <v>21105</v>
      </c>
      <c r="G14" s="8">
        <v>11146</v>
      </c>
      <c r="H14" s="39">
        <v>53.74</v>
      </c>
    </row>
    <row r="15" spans="1:12" x14ac:dyDescent="0.2">
      <c r="A15" s="8" t="s">
        <v>356</v>
      </c>
      <c r="B15" s="8" t="s">
        <v>361</v>
      </c>
      <c r="C15" s="5" t="s">
        <v>303</v>
      </c>
      <c r="D15" s="23" t="s">
        <v>304</v>
      </c>
      <c r="E15" s="8">
        <v>153</v>
      </c>
      <c r="F15" s="8">
        <v>22789</v>
      </c>
      <c r="G15" s="8">
        <v>31733</v>
      </c>
      <c r="H15" s="39">
        <v>139.25</v>
      </c>
    </row>
    <row r="16" spans="1:12" x14ac:dyDescent="0.2">
      <c r="A16" s="8"/>
      <c r="B16" s="8"/>
      <c r="C16" s="5"/>
      <c r="D16" s="23"/>
      <c r="E16" s="8"/>
      <c r="F16" s="8"/>
      <c r="G16" s="8"/>
      <c r="H16" s="8"/>
    </row>
    <row r="17" spans="1:8" x14ac:dyDescent="0.2">
      <c r="A17" s="4" t="s">
        <v>362</v>
      </c>
      <c r="B17" s="4" t="s">
        <v>305</v>
      </c>
      <c r="C17" s="5" t="s">
        <v>363</v>
      </c>
      <c r="D17" s="22" t="s">
        <v>307</v>
      </c>
      <c r="E17" s="4">
        <v>425</v>
      </c>
      <c r="F17" s="4">
        <v>70056</v>
      </c>
      <c r="G17" s="4">
        <v>27234</v>
      </c>
      <c r="H17" s="4">
        <v>38.869999999999997</v>
      </c>
    </row>
    <row r="18" spans="1:8" x14ac:dyDescent="0.2">
      <c r="A18" s="8" t="s">
        <v>355</v>
      </c>
      <c r="B18" s="8" t="s">
        <v>365</v>
      </c>
      <c r="C18" s="5" t="s">
        <v>309</v>
      </c>
      <c r="D18" s="24" t="s">
        <v>310</v>
      </c>
      <c r="E18" s="8">
        <v>145</v>
      </c>
      <c r="F18" s="8">
        <v>23005</v>
      </c>
      <c r="G18" s="8">
        <v>11179</v>
      </c>
      <c r="H18" s="8">
        <v>48.59</v>
      </c>
    </row>
    <row r="19" spans="1:8" ht="14.5" customHeight="1" x14ac:dyDescent="0.2">
      <c r="A19" s="8" t="s">
        <v>356</v>
      </c>
      <c r="B19" s="8" t="s">
        <v>366</v>
      </c>
      <c r="C19" s="5" t="s">
        <v>312</v>
      </c>
      <c r="D19" s="23" t="s">
        <v>313</v>
      </c>
      <c r="E19" s="8">
        <v>124</v>
      </c>
      <c r="F19" s="8">
        <v>20821</v>
      </c>
      <c r="G19" s="8">
        <v>12368</v>
      </c>
      <c r="H19" s="8">
        <v>59.4</v>
      </c>
    </row>
    <row r="20" spans="1:8" x14ac:dyDescent="0.2">
      <c r="A20" s="8" t="s">
        <v>358</v>
      </c>
      <c r="B20" s="8" t="s">
        <v>367</v>
      </c>
      <c r="C20" s="5" t="s">
        <v>315</v>
      </c>
      <c r="D20" s="23" t="s">
        <v>316</v>
      </c>
      <c r="E20" s="8">
        <v>139</v>
      </c>
      <c r="F20" s="8">
        <v>25805</v>
      </c>
      <c r="G20" s="8">
        <v>3687</v>
      </c>
      <c r="H20" s="8">
        <v>14.29</v>
      </c>
    </row>
    <row r="21" spans="1:8" x14ac:dyDescent="0.2">
      <c r="A21" s="4"/>
      <c r="B21" s="41"/>
      <c r="C21" s="9"/>
      <c r="D21" s="22"/>
      <c r="E21" s="4"/>
      <c r="F21" s="4"/>
      <c r="G21" s="42"/>
      <c r="H21" s="43"/>
    </row>
    <row r="22" spans="1:8" x14ac:dyDescent="0.2">
      <c r="A22" s="42" t="s">
        <v>364</v>
      </c>
      <c r="B22" s="43" t="s">
        <v>317</v>
      </c>
      <c r="C22" s="40" t="s">
        <v>318</v>
      </c>
      <c r="D22" s="44" t="s">
        <v>319</v>
      </c>
      <c r="E22" s="43">
        <v>282</v>
      </c>
      <c r="F22" s="43">
        <v>41327</v>
      </c>
      <c r="G22" s="43">
        <v>16660</v>
      </c>
      <c r="H22" s="45">
        <v>38.92</v>
      </c>
    </row>
    <row r="23" spans="1:8" x14ac:dyDescent="0.2">
      <c r="A23" s="8" t="s">
        <v>355</v>
      </c>
      <c r="B23" s="8" t="s">
        <v>368</v>
      </c>
      <c r="C23" s="5" t="s">
        <v>320</v>
      </c>
      <c r="D23" s="23" t="s">
        <v>321</v>
      </c>
      <c r="E23" s="8">
        <v>126</v>
      </c>
      <c r="F23" s="8">
        <v>17201</v>
      </c>
      <c r="G23" s="8">
        <v>6436</v>
      </c>
      <c r="H23" s="8">
        <v>37.42</v>
      </c>
    </row>
    <row r="24" spans="1:8" x14ac:dyDescent="0.2">
      <c r="A24" s="8" t="s">
        <v>356</v>
      </c>
      <c r="B24" s="8" t="s">
        <v>369</v>
      </c>
      <c r="C24" s="5" t="s">
        <v>323</v>
      </c>
      <c r="D24" s="23" t="s">
        <v>324</v>
      </c>
      <c r="E24" s="8">
        <v>156</v>
      </c>
      <c r="F24" s="8">
        <v>23844</v>
      </c>
      <c r="G24" s="35">
        <v>10224</v>
      </c>
      <c r="H24" s="38">
        <v>42.88</v>
      </c>
    </row>
    <row r="25" spans="1:8" x14ac:dyDescent="0.2">
      <c r="A25" s="8"/>
      <c r="B25" s="8"/>
      <c r="C25" s="9"/>
      <c r="D25" s="23"/>
      <c r="E25" s="8"/>
      <c r="F25" s="8"/>
      <c r="G25" s="35"/>
      <c r="H25" s="38"/>
    </row>
    <row r="26" spans="1:8" x14ac:dyDescent="0.2">
      <c r="A26" s="8" t="s">
        <v>371</v>
      </c>
      <c r="B26" s="8"/>
      <c r="C26" s="9"/>
      <c r="D26" s="23"/>
      <c r="E26" s="8" t="s">
        <v>34</v>
      </c>
      <c r="F26" s="8" t="s">
        <v>34</v>
      </c>
      <c r="G26" s="8">
        <v>603</v>
      </c>
      <c r="H26" s="8"/>
    </row>
    <row r="27" spans="1:8" x14ac:dyDescent="0.2">
      <c r="A27" s="46" t="s">
        <v>370</v>
      </c>
      <c r="B27" s="47"/>
      <c r="C27" s="47"/>
      <c r="D27" s="48"/>
      <c r="E27" s="47">
        <v>1587</v>
      </c>
      <c r="F27" s="47">
        <v>314143</v>
      </c>
      <c r="G27" s="47">
        <f>SUM(G26,G22,G17,G13,G8,G4)</f>
        <v>155102</v>
      </c>
      <c r="H27" s="47">
        <v>50</v>
      </c>
    </row>
    <row r="28" spans="1:8" x14ac:dyDescent="0.2">
      <c r="D28" s="24"/>
    </row>
    <row r="29" spans="1:8" x14ac:dyDescent="0.2">
      <c r="D29" s="24"/>
    </row>
    <row r="30" spans="1:8" x14ac:dyDescent="0.2">
      <c r="D30" s="24"/>
    </row>
  </sheetData>
  <hyperlinks>
    <hyperlink ref="C4" r:id="rId1"/>
    <hyperlink ref="C5" r:id="rId2"/>
    <hyperlink ref="C6" r:id="rId3"/>
    <hyperlink ref="C9" r:id="rId4"/>
    <hyperlink ref="C10" r:id="rId5"/>
    <hyperlink ref="C11" r:id="rId6"/>
    <hyperlink ref="C13" r:id="rId7"/>
    <hyperlink ref="C14" r:id="rId8"/>
    <hyperlink ref="C15" r:id="rId9"/>
    <hyperlink ref="C17" r:id="rId10"/>
    <hyperlink ref="C18" r:id="rId11"/>
    <hyperlink ref="C19" r:id="rId12"/>
    <hyperlink ref="C20" r:id="rId13"/>
    <hyperlink ref="C22" r:id="rId14"/>
    <hyperlink ref="C23" r:id="rId15"/>
    <hyperlink ref="C24" r:id="rId16"/>
    <hyperlink ref="C8" r:id="rId17"/>
  </hyperlinks>
  <pageMargins left="0.7" right="0.7" top="0.75" bottom="0.75" header="0.3" footer="0.3"/>
  <pageSetup paperSize="9" orientation="landscape" horizontalDpi="4294967293" verticalDpi="4294967293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Taul1</vt:lpstr>
      <vt:lpstr>I-alue</vt:lpstr>
      <vt:lpstr>II-alue</vt:lpstr>
      <vt:lpstr>III-alue</vt:lpstr>
      <vt:lpstr>IV-alue</vt:lpstr>
      <vt:lpstr>V-alue</vt:lpstr>
      <vt:lpstr>Piiri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-käyttäjä</cp:lastModifiedBy>
  <cp:lastPrinted>2017-03-08T12:42:06Z</cp:lastPrinted>
  <dcterms:created xsi:type="dcterms:W3CDTF">2014-08-27T08:19:10Z</dcterms:created>
  <dcterms:modified xsi:type="dcterms:W3CDTF">2017-04-07T19:17:20Z</dcterms:modified>
</cp:coreProperties>
</file>